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40" windowHeight="11385" firstSheet="1" activeTab="1"/>
  </bookViews>
  <sheets>
    <sheet name="2014-2016" sheetId="1" r:id="rId1"/>
    <sheet name="исполнение 01.03.17" sheetId="2" r:id="rId2"/>
  </sheets>
  <definedNames>
    <definedName name="_xlnm.Print_Area" localSheetId="1">'исполнение 01.03.17'!$A$1:$J$156</definedName>
  </definedNames>
  <calcPr fullCalcOnLoad="1"/>
</workbook>
</file>

<file path=xl/comments2.xml><?xml version="1.0" encoding="utf-8"?>
<comments xmlns="http://schemas.openxmlformats.org/spreadsheetml/2006/main">
  <authors>
    <author>irina</author>
  </authors>
  <commentList>
    <comment ref="I132" authorId="0">
      <text>
        <r>
          <rPr>
            <b/>
            <sz val="9"/>
            <rFont val="Tahoma"/>
            <family val="0"/>
          </rPr>
          <t>irina:</t>
        </r>
        <r>
          <rPr>
            <sz val="9"/>
            <rFont val="Tahoma"/>
            <family val="0"/>
          </rPr>
          <t xml:space="preserve">
расходы-доходы</t>
        </r>
      </text>
    </comment>
    <comment ref="I134" authorId="0">
      <text>
        <r>
          <rPr>
            <b/>
            <sz val="9"/>
            <rFont val="Tahoma"/>
            <family val="0"/>
          </rPr>
          <t>irina:</t>
        </r>
        <r>
          <rPr>
            <sz val="9"/>
            <rFont val="Tahoma"/>
            <family val="0"/>
          </rPr>
          <t xml:space="preserve">
поступление с головной</t>
        </r>
      </text>
    </comment>
    <comment ref="I136" authorId="0">
      <text>
        <r>
          <rPr>
            <b/>
            <sz val="9"/>
            <rFont val="Tahoma"/>
            <family val="0"/>
          </rPr>
          <t>irina:</t>
        </r>
        <r>
          <rPr>
            <sz val="9"/>
            <rFont val="Tahoma"/>
            <family val="0"/>
          </rPr>
          <t xml:space="preserve">
перечисление головной</t>
        </r>
      </text>
    </comment>
    <comment ref="E134" authorId="0">
      <text>
        <r>
          <rPr>
            <b/>
            <sz val="9"/>
            <rFont val="Tahoma"/>
            <family val="0"/>
          </rPr>
          <t>irina:</t>
        </r>
        <r>
          <rPr>
            <sz val="9"/>
            <rFont val="Tahoma"/>
            <family val="0"/>
          </rPr>
          <t xml:space="preserve">
поступление с головной</t>
        </r>
      </text>
    </comment>
    <comment ref="F134" authorId="0">
      <text>
        <r>
          <rPr>
            <b/>
            <sz val="9"/>
            <rFont val="Tahoma"/>
            <family val="0"/>
          </rPr>
          <t>irina:</t>
        </r>
        <r>
          <rPr>
            <sz val="9"/>
            <rFont val="Tahoma"/>
            <family val="0"/>
          </rPr>
          <t xml:space="preserve">
поступление с головной</t>
        </r>
      </text>
    </comment>
    <comment ref="E132" authorId="0">
      <text>
        <r>
          <rPr>
            <b/>
            <sz val="9"/>
            <rFont val="Tahoma"/>
            <family val="0"/>
          </rPr>
          <t>irina:</t>
        </r>
        <r>
          <rPr>
            <sz val="9"/>
            <rFont val="Tahoma"/>
            <family val="0"/>
          </rPr>
          <t xml:space="preserve">
расходы-доходы</t>
        </r>
      </text>
    </comment>
    <comment ref="F132" authorId="0">
      <text>
        <r>
          <rPr>
            <b/>
            <sz val="9"/>
            <rFont val="Tahoma"/>
            <family val="0"/>
          </rPr>
          <t>irina:</t>
        </r>
        <r>
          <rPr>
            <sz val="9"/>
            <rFont val="Tahoma"/>
            <family val="0"/>
          </rPr>
          <t xml:space="preserve">
расходы-доходы</t>
        </r>
      </text>
    </comment>
  </commentList>
</comments>
</file>

<file path=xl/sharedStrings.xml><?xml version="1.0" encoding="utf-8"?>
<sst xmlns="http://schemas.openxmlformats.org/spreadsheetml/2006/main" count="931" uniqueCount="392">
  <si>
    <t>Наименование показателя*</t>
  </si>
  <si>
    <t>Код КОСГУ</t>
  </si>
  <si>
    <t>Всего</t>
  </si>
  <si>
    <t>Источники поступлений и выплат</t>
  </si>
  <si>
    <t>Субсидия на выполнение государст-венного задания</t>
  </si>
  <si>
    <t>Целевые субсидии (субсидии на иные цели)</t>
  </si>
  <si>
    <t>Средства от принося-щей доход деятель-ности</t>
  </si>
  <si>
    <t>Остаток средств на начало планируемого финансового года</t>
  </si>
  <si>
    <t>х</t>
  </si>
  <si>
    <t xml:space="preserve">Поступления, всего: </t>
  </si>
  <si>
    <t>в том числе:</t>
  </si>
  <si>
    <t>поступления от оказания федеральным государственным учреждением (подразделением) услуг (выполнение работ), относящихся в соответствии с уставом (положением подразделения) к его основным видам деятельности, предоставление которых для физических и юридических лиц осуществляется на платной основе, всего:</t>
  </si>
  <si>
    <t>поступления от оказания федеральным государственным учреждением (подразделением) услуг (выполнение работ), предоставление которых для физических и юридических лиц осуществляется на платной основе, всего:</t>
  </si>
  <si>
    <t>поступления от иной приносящей доход деятельности, всего:</t>
  </si>
  <si>
    <t>поступления от использования имущества, находящегося в государственной собственности и переданного в аренду</t>
  </si>
  <si>
    <t>поступления от штрафов, пеней и иных сумм принудительного изъятия</t>
  </si>
  <si>
    <t>поступления в виде грантов от физических и юридических лиц</t>
  </si>
  <si>
    <t>поступления от реализации ценных бумаг</t>
  </si>
  <si>
    <t>поступления от уменьшения стоимости основных средств</t>
  </si>
  <si>
    <t>поступления от уменьшения стоимости нематериальных активов</t>
  </si>
  <si>
    <t>поступления от уменьшения стоимости материальных запасов</t>
  </si>
  <si>
    <t>прочие поступления</t>
  </si>
  <si>
    <t>Выплаты всего:</t>
  </si>
  <si>
    <t xml:space="preserve">х 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</si>
  <si>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</si>
  <si>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</si>
  <si>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</si>
  <si>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</si>
  <si>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</si>
  <si>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</si>
  <si>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</si>
  <si>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</si>
  <si>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</si>
  <si>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</si>
  <si>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</si>
  <si>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</si>
  <si>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</si>
  <si>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</si>
  <si>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</si>
  <si>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</si>
  <si>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 за исключением государственных и муниципальных организаций </t>
  </si>
  <si>
    <t>Безвозмездные перечисления бюджетам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</si>
  <si>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</si>
  <si>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</si>
  <si>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</si>
  <si>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расходы, в том числе:</t>
  </si>
  <si>
    <t>стипендия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</si>
  <si>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</si>
  <si>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</si>
  <si>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</si>
  <si>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</si>
  <si>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</si>
  <si>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</si>
  <si>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</si>
  <si>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</si>
  <si>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Источники финансирования дефицита средств учреждения всего:</t>
  </si>
  <si>
    <t>Х</t>
  </si>
  <si>
    <t>Внутренние источники, из них:</t>
  </si>
  <si>
    <t>уменьшение задолженности по бюджетным ссудам и кредитам (поступления от погашения займов)</t>
  </si>
  <si>
    <t>увеличение задолженности по бюджетным кредитам (выплаты по предоставлению займов)</t>
  </si>
  <si>
    <t>увеличение задолженности по внутреннему государственному (муниципальному) долгу (поступления заимствований от резидентов)</t>
  </si>
  <si>
    <t>уменьшение задолженности по внутреннему государственному (муниципальному) долгу (погашение заимствований от резидентов)</t>
  </si>
  <si>
    <t xml:space="preserve">Изменение остатков средств </t>
  </si>
  <si>
    <t>(+; -)</t>
  </si>
  <si>
    <t>Изменение остатков по внутренним расчетам</t>
  </si>
  <si>
    <t>увеличение остатков по внутреннему привлечению остатков средств (+)</t>
  </si>
  <si>
    <t>уменьшение остатков по внутреннему привлечению остатков средств (-)</t>
  </si>
  <si>
    <t>Планируемый остаток средств на конец планируемого финансового года</t>
  </si>
  <si>
    <t>Справочно:</t>
  </si>
  <si>
    <t>Объем публичных обязательств</t>
  </si>
  <si>
    <t>Средства во временном распоряжении</t>
  </si>
  <si>
    <t>Поступления от размещения средств на банковских депозитах</t>
  </si>
  <si>
    <t xml:space="preserve">
</t>
  </si>
  <si>
    <t>КОДЫ</t>
  </si>
  <si>
    <t>Дата</t>
  </si>
  <si>
    <t>Дата предыдущего утвержденного плана</t>
  </si>
  <si>
    <t>по ОКПО</t>
  </si>
  <si>
    <t>Минобрнауки России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</si>
  <si>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</si>
  <si>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</si>
  <si>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</si>
  <si>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</t>
  </si>
  <si>
    <t>I. Сведения о деятельности филиала</t>
  </si>
  <si>
    <t>1.1. Цели деятельности филиала:</t>
  </si>
  <si>
    <t>1.2. Виды деятельности филиала:</t>
  </si>
  <si>
    <t>1.3. Перечень услуг (работ), осуществляемых на платной основе</t>
  </si>
  <si>
    <t>* Приводятся только те показатели, по которым планируются поступления и выплаты.</t>
  </si>
  <si>
    <t>Сумма изменений (+; -)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</si>
  <si>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</si>
  <si>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</si>
  <si>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 xml:space="preserve">Поступления всего </t>
  </si>
  <si>
    <t>Бюджетные инвестиции</t>
  </si>
  <si>
    <t>* Указываются только те показатели, по которым вносятся изменения.</t>
  </si>
  <si>
    <t>IV. Мероприятия стратегического развития федерального государственного филиала</t>
  </si>
  <si>
    <t>Задача</t>
  </si>
  <si>
    <t>Мероприятие</t>
  </si>
  <si>
    <t>Плановый результат</t>
  </si>
  <si>
    <t>Срок исполнения</t>
  </si>
  <si>
    <t>V. Мероприятия по энергосбережению и повышению энергетической эффективности</t>
  </si>
  <si>
    <t>Планируемый объем затрат</t>
  </si>
  <si>
    <t>Главный бухгалтер</t>
  </si>
  <si>
    <t>Начальник планово-финансового
управления</t>
  </si>
  <si>
    <t>Начальник управления экономики</t>
  </si>
  <si>
    <t>Директор филиала</t>
  </si>
  <si>
    <t xml:space="preserve">Главный бухгалтер филиала   </t>
  </si>
  <si>
    <t xml:space="preserve">Исполнитель  </t>
  </si>
  <si>
    <t>"_____"_______________20____г.</t>
  </si>
  <si>
    <t xml:space="preserve">(подпись)   </t>
  </si>
  <si>
    <t>(расшифровка подписи)</t>
  </si>
  <si>
    <t>из них:</t>
  </si>
  <si>
    <t>проживание в командировке</t>
  </si>
  <si>
    <t>Социальное обеспечение, всего</t>
  </si>
  <si>
    <t>возмещение расходов на                  охрану объектов</t>
  </si>
  <si>
    <t xml:space="preserve">Исполнитель </t>
  </si>
  <si>
    <t>074</t>
  </si>
  <si>
    <t>Глазовский инженерно-экономический институт (филиал) федерального государственного бюджетного образовательного учреждения высшего профессионального образования "Ижевский государственный технический университет имени М.Т.Калашникова" г.Глазов, ул.Кирова, дом 36</t>
  </si>
  <si>
    <t>20136У05540</t>
  </si>
  <si>
    <t>21136У05540</t>
  </si>
  <si>
    <t>Лицевой счет, предназначенный для учета операций со средствами учреждения, открыт в ОФК</t>
  </si>
  <si>
    <t>Лицевой счет, предназначенный для учета операций со средствами предоставленными учреждению в виде субсидий на иные цели и бюджетных инвестиций, открыт в ОФК</t>
  </si>
  <si>
    <t xml:space="preserve">     - реализация программ среднего, высшего и дополнительного профессионального образования;</t>
  </si>
  <si>
    <t xml:space="preserve">     - выполнение фундаментальных и прикладных научных исследований и разработок;</t>
  </si>
  <si>
    <t xml:space="preserve">     - организация проведения общественно-значимых мероприятий в сфере образования и науки.</t>
  </si>
  <si>
    <t xml:space="preserve">     - удовлетворение потребности личности в интеллектуальном, культурном и нравственном развитии посредством получения высшего и среднего профессионального образования, а также пепеподготовки и повышения квалификации;</t>
  </si>
  <si>
    <t xml:space="preserve">     - удовлетворение потребностей общества и государства в квалифицированных специалистах с высшим и средним профессиональным образованием;</t>
  </si>
  <si>
    <t xml:space="preserve">     - развитие наук и искусств посредством научных исследований и творческой деятельности научно-педагогических работников и обучающихся, использование полученных результатов в образовательном процессе;</t>
  </si>
  <si>
    <t xml:space="preserve">     - переподготовка и повышение квалификации работников с высшим образованием, руководящих работников и специалистов по профилю филиала;</t>
  </si>
  <si>
    <t xml:space="preserve">     - распространение знаний среди населения, повышение его образовательного и культурного уровня.</t>
  </si>
  <si>
    <t xml:space="preserve">     -оказание образовательных услуг по программам начального профессионального, среднего профессионального, высшего профессионального образования;</t>
  </si>
  <si>
    <t xml:space="preserve">     - выполнение научно-исследовательских работ;</t>
  </si>
  <si>
    <t xml:space="preserve">     - создание и ведение информационных баз;</t>
  </si>
  <si>
    <t xml:space="preserve">     - осуществление издательско-полиграфический деятельности;</t>
  </si>
  <si>
    <t xml:space="preserve">     - оказание копировально-множительных услуг;</t>
  </si>
  <si>
    <t xml:space="preserve">     - оказание консультационных услуг.</t>
  </si>
  <si>
    <t>1. Обеспечение непрерывной подготовки кадров по схеме: школа - техникум - университет - послевузовское образование</t>
  </si>
  <si>
    <t>развитие системы многоуровневого непрерывного образования</t>
  </si>
  <si>
    <t>Разработка новой образовательной программы ВПО по направлению 270800 - Промышленное и гражданское строительство (оформление документов на получение лицензии, приобретение литературы, программного обеспечения, оборудования)</t>
  </si>
  <si>
    <t>приобретение литературы, электронной библиотеки, программного обеспечения - 2014г.</t>
  </si>
  <si>
    <t>2. Создние и приобретение учебников и учебно-методических пособий</t>
  </si>
  <si>
    <t>формирование учебно-методического обеспечения</t>
  </si>
  <si>
    <t>разработка учебно-методических пособий и методических указаний</t>
  </si>
  <si>
    <t>разработка пособий - 2014г., разработка методического обеспечения по новой образовательной программе</t>
  </si>
  <si>
    <t>3. Обеспечение доступа студентов, слушателей и преподавателей к информационным ресурсам университета, развитие дистанционного обучения</t>
  </si>
  <si>
    <t>развитие электронных образовательных ресурсов и информационной среды</t>
  </si>
  <si>
    <t>доступ к информационным ресурсам, электронные УМКД, дистанцинное обучение</t>
  </si>
  <si>
    <t>обеспечение доступа к электронным ресурсам - 2014г.; развитие системы дистанционного обучения - 2014г.; формирование электронных УМКД - 2014-2015г.г.</t>
  </si>
  <si>
    <t>4. Воспитание у студентов гражданской позиции и политического сознания, управление и совершенствование физического состояния</t>
  </si>
  <si>
    <t>развитие внеучебной работы со студентами</t>
  </si>
  <si>
    <t>развитие гражданственности, креативности, лидерских качеств у студентов, востребованность выпускников на рынке труда</t>
  </si>
  <si>
    <t>2014-2016г.г.</t>
  </si>
  <si>
    <t>5. Разработка и реализация мер по совершенствованию научно-инновационной деятельности института</t>
  </si>
  <si>
    <t>развитие научно-инновационной составляющей по направлению "Машиноведение и детали машин"</t>
  </si>
  <si>
    <t>увеличение количества патентов, публикаций и индекса цитируемости, повышение эффективности деятельности ученых</t>
  </si>
  <si>
    <t>2014-2015г.г.</t>
  </si>
  <si>
    <t>6. Поддержка научных кадров и талантливой молодежи, повышение социального статуса молодых ученых и преподавателей, организация стажировок преподавателей, создание условий для мотивации к повышению квалификации</t>
  </si>
  <si>
    <t>создание условий для закрепления молодых научно-педагогических кадров в институте</t>
  </si>
  <si>
    <t>стажировки преподавателей на ведущих предприятиях и вузах РФ (1 человек в год), увеличение доли аспирантов, защитившихся в срок, организация изучения английского языка преподавателями института</t>
  </si>
  <si>
    <t>повышение квалификации не менее 7 человек - 2014-2016г.г.; участие аспирантов и студентов в НИР - 5-7 человек - 2014-2016г.г.</t>
  </si>
  <si>
    <t>7.Обеспечение качества подготовки абитуриентов, поступающих в институт</t>
  </si>
  <si>
    <t>создание условий для улучшения качественного состава обучающихся</t>
  </si>
  <si>
    <t>укрепление связей со школами и техникумами города, развитие СПО при институте</t>
  </si>
  <si>
    <t>8. Организация практик студентов, повышение квалификации по заказам предприятий-партнеров</t>
  </si>
  <si>
    <t>взаимодействие с предприятиями и организациями города</t>
  </si>
  <si>
    <t>прохождение практик студентами и повышение квалификации в институте 10-20 работниками предприятий</t>
  </si>
  <si>
    <t>9. Создание научно-учебных лабораторий и классов и оснащение их компьютерами, измерительной техникой и другим современным оборудованием</t>
  </si>
  <si>
    <t>развитие материально-технической базы образовательной и научной деятельности</t>
  </si>
  <si>
    <t>повышение качества образования и научных исследований</t>
  </si>
  <si>
    <t>закупка оборудования для создания лаборатории  строительных материалов и конструкций - 2014-2016г.г..; приобретение мультимедийной техники для 2-х аудиторий - 2014-2015г.г.</t>
  </si>
  <si>
    <t>1. Регулирование (снижение) потребления тепловой энергии в течение суток и дней недели</t>
  </si>
  <si>
    <t>создание проекта теплового узла, оснащенного тепловым счетчиком. Монтаж теплового счетчика</t>
  </si>
  <si>
    <t>экономия 47000 руб\год</t>
  </si>
  <si>
    <t>2-3 кварталы 2014г.</t>
  </si>
  <si>
    <t>170000 руб.</t>
  </si>
  <si>
    <t>2. Снижение тепловых потерь через оконные проемы</t>
  </si>
  <si>
    <t>замена старых оконных рам на новые (пластик, стеклопакеты)</t>
  </si>
  <si>
    <t>экономия 25000 руб\год</t>
  </si>
  <si>
    <t>1500000 руб.</t>
  </si>
  <si>
    <t>3. Снижение тепловых потерь от замены утеплителя на чердаке</t>
  </si>
  <si>
    <t>восстановление утепления чердачного перекрытия</t>
  </si>
  <si>
    <t>экономия 15000 руб\год</t>
  </si>
  <si>
    <t>150000 руб.</t>
  </si>
  <si>
    <t>А.Х.Алиева</t>
  </si>
  <si>
    <t>О.Н.Мещерякова</t>
  </si>
  <si>
    <t>О.В.Мамрыкмн</t>
  </si>
  <si>
    <t>Ф.И.Плеханов</t>
  </si>
  <si>
    <t>И.М.Величко</t>
  </si>
  <si>
    <t>тел. 53018</t>
  </si>
  <si>
    <t>1. реализация образовательных программ высшего образования</t>
  </si>
  <si>
    <t>2. реализация дополнительных обрзовательных программ</t>
  </si>
  <si>
    <t>3. реализация дополнительных профессиональных программ</t>
  </si>
  <si>
    <t>4. проведение научно-исследовательских работ (фундаментальных научных исследований, прикладных научных исследований, поисковых научных исследований, научно-технической деятельности и экпериментальных разработок)</t>
  </si>
  <si>
    <t>1. Прочие поступления от оказания учреждением (подразделением) услуг (выполнение работ), предоставление которых для физических и юридических лиц осуществляется на платной основе</t>
  </si>
  <si>
    <t>III. Сведения о вносимых изменениях № ____
по виду поступлений ____________________________________________________
(субсидия на выполнение государственного задания, целевые субсидии, бюджетные инвестиции, средства от приносящей доход деятельности)
на «__</t>
  </si>
  <si>
    <t>Приложение 1
к Порядку составления и утверждения
плана финансово-хозяйственной деятельности
филиалов ФГБОУ ВПО «ИжГТУ имени. М.Т. Калашникова»
УТВЕРЖДАЮ
Ректор ФГБОУ ВПО 
«ИжГТУ имени М.Т. Калашникова»
______________________Б.А. Якимович
"_____"___________2014г</t>
  </si>
  <si>
    <t>II.1 Показатели по поступлениям, выплатам и источникам дефицита средств федерального государственного учреждения (подразделения)</t>
  </si>
  <si>
    <t>II.2 Показатели по поступлениям, выплатам и источникам дефицита средств федерального государственного учреждения (подразделения)</t>
  </si>
  <si>
    <t>II.3 Показатели по поступлениям, выплатам и источникам дефицита средств федерального государственного учреждения (подразделения)</t>
  </si>
  <si>
    <t xml:space="preserve">     - осуществление подготовки, профессиональной переподготовки и (или) повышения квалификации работников;</t>
  </si>
  <si>
    <t>План
финансово-хозяйственной деятельности на 2014-2016 годы</t>
  </si>
  <si>
    <t xml:space="preserve">     -оказание платных дополнительных образовательных услуг: довузовская подготовка лиц, изъявляющих желание поступить в ВУЗ, обучение по доплнительным образовательным программам, преподавание специальных курсов и циклов дисциплин, репетиторство, занятия с обучающимися углубленным изучением предметов и другие услуги;</t>
  </si>
  <si>
    <t>профессорско-преподавательского состава</t>
  </si>
  <si>
    <t>административно-управленческого персонала</t>
  </si>
  <si>
    <t>вспомогательного персонала</t>
  </si>
  <si>
    <t>вознаграждение по договорам гражданско-правового характера, заключенным с работниками списочного состава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</si>
  <si>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М.Т.Калашникова", г.Глазов, улица Кирова, д.36</t>
  </si>
  <si>
    <t xml:space="preserve">Директор филиала                   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</si>
  <si>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</si>
  <si>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</si>
  <si>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</si>
  <si>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вложенией</t>
  </si>
  <si>
    <t>Средства обязательного медицинского страхования</t>
  </si>
  <si>
    <t>код строки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</si>
  <si>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</si>
  <si>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</si>
  <si>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</si>
  <si>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Дата предыдущего утверждения плана</t>
  </si>
  <si>
    <t>код по реестру участников бюджетного процесса, а также юридических лиц, не вляющихся участниками бюджетного процесса</t>
  </si>
  <si>
    <t>001У0554</t>
  </si>
  <si>
    <t>Коды</t>
  </si>
  <si>
    <t>Остаток средств на начало  года</t>
  </si>
  <si>
    <t xml:space="preserve">Поступления от доходов, всего: </t>
  </si>
  <si>
    <t>Выплаты по расходам, всего:</t>
  </si>
  <si>
    <t>в том числе: выплаты персоналу</t>
  </si>
  <si>
    <t>001</t>
  </si>
  <si>
    <t>004</t>
  </si>
  <si>
    <t>037</t>
  </si>
  <si>
    <t>038</t>
  </si>
  <si>
    <t>в том числе: педагогических работников</t>
  </si>
  <si>
    <t>039</t>
  </si>
  <si>
    <t>040</t>
  </si>
  <si>
    <t>041</t>
  </si>
  <si>
    <t>042</t>
  </si>
  <si>
    <t>научных работников</t>
  </si>
  <si>
    <t>прочего основного персонала</t>
  </si>
  <si>
    <t>из них: научных сотрудников</t>
  </si>
  <si>
    <t>043</t>
  </si>
  <si>
    <t>044</t>
  </si>
  <si>
    <t>045</t>
  </si>
  <si>
    <t>046</t>
  </si>
  <si>
    <t>Иные выплаты персоналу, за исключением фонда оплаты труда</t>
  </si>
  <si>
    <t>из них: фонд оплаты труда</t>
  </si>
  <si>
    <t>047</t>
  </si>
  <si>
    <t>048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</si>
  <si>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</si>
  <si>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049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</si>
  <si>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</si>
  <si>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</t>
  </si>
  <si>
    <t>052</t>
  </si>
  <si>
    <t>из них: стипендии</t>
  </si>
  <si>
    <t>055</t>
  </si>
  <si>
    <t>Уплата налогов, сборов и иных платежей</t>
  </si>
  <si>
    <t>061</t>
  </si>
  <si>
    <t>из них: налог на имущество и земельный налог</t>
  </si>
  <si>
    <t>062</t>
  </si>
  <si>
    <t>уплата прочих налогов и сборов</t>
  </si>
  <si>
    <t>063</t>
  </si>
  <si>
    <t>уплата иных платежей</t>
  </si>
  <si>
    <t>064</t>
  </si>
  <si>
    <t>Закупка товаров, работ, услуг</t>
  </si>
  <si>
    <t>070</t>
  </si>
  <si>
    <t>прочая закупка товаров, работ и услуг для обеспечения государственных (муниципальных) нужд</t>
  </si>
  <si>
    <t>073</t>
  </si>
  <si>
    <t>из них : услуги связи</t>
  </si>
  <si>
    <t>Транспортные услуги</t>
  </si>
  <si>
    <t>075</t>
  </si>
  <si>
    <t>076</t>
  </si>
  <si>
    <t>077</t>
  </si>
  <si>
    <t>078</t>
  </si>
  <si>
    <t xml:space="preserve">Работы, услуги по содержанию имущества </t>
  </si>
  <si>
    <t xml:space="preserve"> - услуги по ремонту помещений</t>
  </si>
  <si>
    <t>- услуги по заправке картриджей</t>
  </si>
  <si>
    <t>- услуги по ремонту, т/о имущества</t>
  </si>
  <si>
    <t>- услуги по охране объектов</t>
  </si>
  <si>
    <t>- вывоз мусора</t>
  </si>
  <si>
    <t>- уборка помещений</t>
  </si>
  <si>
    <t>- оплата по договорам ГПХ</t>
  </si>
  <si>
    <t>- другие услуги (указать свое)</t>
  </si>
  <si>
    <t>079</t>
  </si>
  <si>
    <t>- типографские услуги</t>
  </si>
  <si>
    <t>- рекламно-информационные услуги</t>
  </si>
  <si>
    <t>- медицинские услуги</t>
  </si>
  <si>
    <t>- спецоценка условий труда</t>
  </si>
  <si>
    <t>- обновление справочно-информационных систем</t>
  </si>
  <si>
    <t>- программное обеспечение</t>
  </si>
  <si>
    <t>- оргвзносы на конференции, семинары</t>
  </si>
  <si>
    <t>- страховки (авто и др.)</t>
  </si>
  <si>
    <t>- проведение мероприятий</t>
  </si>
  <si>
    <t>-  другие работы, услуги (указать свое)</t>
  </si>
  <si>
    <t>увеличение стоимости основных средств</t>
  </si>
  <si>
    <t>080</t>
  </si>
  <si>
    <t>- учебное оборудование</t>
  </si>
  <si>
    <t>- учебная литература</t>
  </si>
  <si>
    <t>- компьютерная техника</t>
  </si>
  <si>
    <t>- оргтехника, бытовая техника</t>
  </si>
  <si>
    <t>- непроизводственное оборудование</t>
  </si>
  <si>
    <t>082</t>
  </si>
  <si>
    <t>увеличение стоимости материальных запасов</t>
  </si>
  <si>
    <t>- материалы для учебного процесса</t>
  </si>
  <si>
    <t>- расходные материалы для научных исследований</t>
  </si>
  <si>
    <t>- хозяйственные товары</t>
  </si>
  <si>
    <t>- канцтовары</t>
  </si>
  <si>
    <t>- запасные части и комплектующие к технике</t>
  </si>
  <si>
    <t>- медикаменты</t>
  </si>
  <si>
    <t>- строительные материалы</t>
  </si>
  <si>
    <t>- ГСМ, запчасти</t>
  </si>
  <si>
    <t>- продукты питания</t>
  </si>
  <si>
    <t>- мягкий инвентарь, обмундирование, СИЗ</t>
  </si>
  <si>
    <t>Источники финансирования дефицита средств всего, в том числе</t>
  </si>
  <si>
    <t>085</t>
  </si>
  <si>
    <t>- поступление финансовых автивов</t>
  </si>
  <si>
    <t>086</t>
  </si>
  <si>
    <t xml:space="preserve"> из них: поступление на счета бюджетов</t>
  </si>
  <si>
    <t>выбытие финансовых активов</t>
  </si>
  <si>
    <t>091</t>
  </si>
  <si>
    <t>из них: выбытие со счетов бюджетов</t>
  </si>
  <si>
    <t>092</t>
  </si>
  <si>
    <t>увеличение обязательств</t>
  </si>
  <si>
    <t>096</t>
  </si>
  <si>
    <t>из них: увеличение задолженности по внутреннему государственному (муниципальному) долгу (поступления заимствований от резидентов)</t>
  </si>
  <si>
    <t>097</t>
  </si>
  <si>
    <t>уменьшение обязательств</t>
  </si>
  <si>
    <t>098</t>
  </si>
  <si>
    <t>из них: уменьшение задолженности по внутреннему государственному (муниципальному) долгу (погашение заимствований от резидентов)</t>
  </si>
  <si>
    <t>изменение остатков средств (+, -)</t>
  </si>
  <si>
    <t>100</t>
  </si>
  <si>
    <t>Остаток средств на конец года</t>
  </si>
  <si>
    <t>101</t>
  </si>
  <si>
    <t>от оказания услуг (выполнения работ)</t>
  </si>
  <si>
    <t>008</t>
  </si>
  <si>
    <t>из них: от оказания услуг (выполнения работ) на платной основе</t>
  </si>
  <si>
    <t>009</t>
  </si>
  <si>
    <t>в том числе: от образовательной деятельности</t>
  </si>
  <si>
    <t>010</t>
  </si>
  <si>
    <t>в том числе: от реализации основных общеобразовательных программ</t>
  </si>
  <si>
    <t>011</t>
  </si>
  <si>
    <t>в том числе: от реализации общеобразовательных программ дошкольного образования</t>
  </si>
  <si>
    <t>012</t>
  </si>
  <si>
    <t>от реализации программ начального общего образования</t>
  </si>
  <si>
    <t>013</t>
  </si>
  <si>
    <t>от реализации образовательных программ основного общего образования</t>
  </si>
  <si>
    <t>014</t>
  </si>
  <si>
    <t>от реализации образовательных программ среднего общего образования</t>
  </si>
  <si>
    <t>015</t>
  </si>
  <si>
    <t>от реализации основных профессиональных образовательных программ</t>
  </si>
  <si>
    <t>016</t>
  </si>
  <si>
    <t>в том числе: от реализации образовательных программ среднего профессионального образования</t>
  </si>
  <si>
    <t>017</t>
  </si>
  <si>
    <t>от реализации образовательных программ высшего образования</t>
  </si>
  <si>
    <t>018</t>
  </si>
  <si>
    <t>от реализации основных программ профессионального обучения</t>
  </si>
  <si>
    <t>019</t>
  </si>
  <si>
    <t>от реализации дополнительных образовательных программ</t>
  </si>
  <si>
    <t>020</t>
  </si>
  <si>
    <t>в том числе: от реализации дополнительных общеобразовательных программ</t>
  </si>
  <si>
    <t>021</t>
  </si>
  <si>
    <t>от реализации дополнительных профессиональных программ</t>
  </si>
  <si>
    <t>022</t>
  </si>
  <si>
    <t>от научной (научно-исследовательской) деятельности</t>
  </si>
  <si>
    <t>023</t>
  </si>
  <si>
    <t>от прочих видов деятельности</t>
  </si>
  <si>
    <t>024</t>
  </si>
  <si>
    <t>из них: от оказания федеральным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основе, всего</t>
  </si>
  <si>
    <t>026</t>
  </si>
  <si>
    <t>от штрафов, пеней и иных сумм принудительного изъятия</t>
  </si>
  <si>
    <t>027</t>
  </si>
  <si>
    <t>028</t>
  </si>
  <si>
    <t>иные субсидии, предоставленные из бюджета</t>
  </si>
  <si>
    <t>029</t>
  </si>
  <si>
    <t>от  операций с активами</t>
  </si>
  <si>
    <t>030</t>
  </si>
  <si>
    <t>из них: от уменьшения стоимости основных средств</t>
  </si>
  <si>
    <t>031</t>
  </si>
  <si>
    <t>от уменьшения стоимости материальных запасов</t>
  </si>
  <si>
    <t>033</t>
  </si>
  <si>
    <t>036</t>
  </si>
  <si>
    <t>редакционно-издательские услуги</t>
  </si>
  <si>
    <t>возмещение хозяйственных расходов арендаторами</t>
  </si>
  <si>
    <t>- приобретение бланков строгой отчетности</t>
  </si>
  <si>
    <t>Н.Л. Конева</t>
  </si>
  <si>
    <t>087</t>
  </si>
  <si>
    <t>пожертвования</t>
  </si>
  <si>
    <t>- обследование помещений</t>
  </si>
  <si>
    <t>- технические заключения</t>
  </si>
  <si>
    <t>- призы, подарки</t>
  </si>
  <si>
    <t>субсидии на выполнение государственного задания</t>
  </si>
  <si>
    <t>И.В. Пронина</t>
  </si>
  <si>
    <t>Приложение 2
к Порядку составления и утверждения
плана финансово-хозяйственной деятельности
филиалов ФГБОУ ВО «ИжГТУ имени. М.Т. Калашникова»
УТВЕРЖДАЮ
Ректор ФГБОУ ВО 
«ИжГТУ имени М.Т. Калашникова»
______________________В.П.Грахов
"_____"_____________201_г.</t>
  </si>
  <si>
    <t xml:space="preserve">Исполнение плана
финансово-хозяйственной деятельности 
за период с 01 января по 31 марта 2019 года
</t>
  </si>
  <si>
    <t>материальная помощь студентам</t>
  </si>
  <si>
    <t>- периодические издания</t>
  </si>
  <si>
    <t>Безвозмездные денежные поступления текущего характера</t>
  </si>
  <si>
    <t>I. Показатели по поступлениям, выплатам и источникам дефицита средств федерального государственного учреждения (подразделения)                                                 на 31 марта 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</si>
</sst>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6" fillId="0" borderId="2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13" fillId="0" borderId="0" xfId="0" applyFont="1" applyAlignment="1">
      <alignment/>
    </xf>
    <xf numFmtId="0" fontId="8" fillId="0" borderId="3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8" fillId="0" borderId="0" xfId="0" applyNumberFormat="1" applyFont="1" applyAlignment="1">
      <alignment wrapText="1"/>
    </xf>
    <xf numFmtId="0" fontId="8" fillId="0" borderId="1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20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49" fontId="13" fillId="0" borderId="0" xfId="0" applyNumberFormat="1" applyFont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8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zoomScaleSheetLayoutView="85" workbookViewId="0" topLeftCell="A40">
      <selection activeCell="A47" sqref="A47"/>
    </sheetView>
  </sheetViews>
  <sheetFormatPr defaultColWidth="9.00390625" defaultRowHeight="12.75"/>
  <cols>
    <col min="1" max="1" width="34.625" style="12" customWidth="1"/>
    <col min="2" max="2" width="11.25390625" style="12" customWidth="1"/>
    <col min="3" max="3" width="14.125" style="12" customWidth="1"/>
    <col min="4" max="4" width="12.25390625" style="12" customWidth="1"/>
    <col min="5" max="5" width="12.75390625" style="12" customWidth="1"/>
    <col min="6" max="6" width="14.00390625" style="12" customWidth="1"/>
    <col min="7" max="7" width="12.75390625" style="12" customWidth="1"/>
    <col min="8" max="16384" width="9.125" style="12" customWidth="1"/>
  </cols>
  <sheetData>
    <row r="1" spans="1:7" ht="203.25" customHeight="1">
      <c r="A1" s="1" t="s">
        <v>72</v>
      </c>
      <c r="B1" s="89" t="s">
        <v>193</v>
      </c>
      <c r="C1" s="90"/>
      <c r="D1" s="90"/>
      <c r="E1" s="90"/>
      <c r="F1" s="90"/>
      <c r="G1" s="90"/>
    </row>
    <row r="2" spans="1:7" ht="45" customHeight="1">
      <c r="A2" s="91" t="s">
        <v>198</v>
      </c>
      <c r="B2" s="91"/>
      <c r="C2" s="91"/>
      <c r="D2" s="91"/>
      <c r="E2" s="91"/>
      <c r="F2" s="91"/>
      <c r="G2" s="91"/>
    </row>
    <row r="3" ht="12.75">
      <c r="G3" s="12" t="s">
        <v>73</v>
      </c>
    </row>
    <row r="4" spans="6:7" ht="15">
      <c r="F4" s="28" t="s">
        <v>74</v>
      </c>
      <c r="G4" s="7"/>
    </row>
    <row r="5" spans="6:7" ht="60">
      <c r="F5" s="28" t="s">
        <v>75</v>
      </c>
      <c r="G5" s="7"/>
    </row>
    <row r="6" spans="1:7" ht="99" customHeight="1">
      <c r="A6" s="75" t="s">
        <v>115</v>
      </c>
      <c r="B6" s="75"/>
      <c r="C6" s="75"/>
      <c r="D6" s="75"/>
      <c r="E6" s="75"/>
      <c r="F6" s="28" t="s">
        <v>76</v>
      </c>
      <c r="G6" s="7">
        <v>16900912</v>
      </c>
    </row>
    <row r="7" spans="1:7" ht="30">
      <c r="A7" s="78" t="s">
        <v>81</v>
      </c>
      <c r="B7" s="78"/>
      <c r="C7" s="78"/>
      <c r="D7" s="78"/>
      <c r="E7" s="78"/>
      <c r="F7" s="28" t="s">
        <v>77</v>
      </c>
      <c r="G7" s="18" t="s">
        <v>114</v>
      </c>
    </row>
    <row r="8" spans="6:7" ht="15">
      <c r="F8" s="29" t="s">
        <v>78</v>
      </c>
      <c r="G8" s="7">
        <v>1831032740</v>
      </c>
    </row>
    <row r="9" spans="6:7" ht="15">
      <c r="F9" s="29" t="s">
        <v>79</v>
      </c>
      <c r="G9" s="7">
        <v>182902001</v>
      </c>
    </row>
    <row r="10" spans="6:7" ht="45">
      <c r="F10" s="29" t="s">
        <v>80</v>
      </c>
      <c r="G10" s="4">
        <v>383</v>
      </c>
    </row>
    <row r="11" spans="1:7" ht="34.5" customHeight="1">
      <c r="A11" s="76" t="s">
        <v>118</v>
      </c>
      <c r="B11" s="76"/>
      <c r="C11" s="76"/>
      <c r="D11" s="76"/>
      <c r="E11" s="76"/>
      <c r="F11" s="31"/>
      <c r="G11" s="4" t="s">
        <v>116</v>
      </c>
    </row>
    <row r="12" spans="1:7" ht="36" customHeight="1">
      <c r="A12" s="76" t="s">
        <v>119</v>
      </c>
      <c r="B12" s="76"/>
      <c r="C12" s="76"/>
      <c r="D12" s="76"/>
      <c r="E12" s="76"/>
      <c r="F12" s="77"/>
      <c r="G12" s="4" t="s">
        <v>117</v>
      </c>
    </row>
    <row r="15" spans="1:7" ht="51" customHeight="1">
      <c r="A15" s="97" t="s">
        <v>82</v>
      </c>
      <c r="B15" s="97"/>
      <c r="C15" s="97"/>
      <c r="D15" s="97"/>
      <c r="E15" s="97"/>
      <c r="F15" s="97"/>
      <c r="G15" s="97"/>
    </row>
    <row r="16" s="16" customFormat="1" ht="16.5" customHeight="1"/>
    <row r="17" spans="1:7" ht="29.25" customHeight="1">
      <c r="A17" s="30" t="s">
        <v>83</v>
      </c>
      <c r="B17" s="30"/>
      <c r="C17" s="30"/>
      <c r="D17" s="30"/>
      <c r="E17" s="30"/>
      <c r="F17" s="30"/>
      <c r="G17" s="30"/>
    </row>
    <row r="18" spans="1:7" ht="65.25" customHeight="1">
      <c r="A18" s="81" t="s">
        <v>123</v>
      </c>
      <c r="B18" s="81"/>
      <c r="C18" s="81"/>
      <c r="D18" s="81"/>
      <c r="E18" s="81"/>
      <c r="F18" s="81"/>
      <c r="G18" s="81"/>
    </row>
    <row r="19" spans="1:7" ht="38.25" customHeight="1">
      <c r="A19" s="81" t="s">
        <v>124</v>
      </c>
      <c r="B19" s="81"/>
      <c r="C19" s="81"/>
      <c r="D19" s="81"/>
      <c r="E19" s="81"/>
      <c r="F19" s="81"/>
      <c r="G19" s="81"/>
    </row>
    <row r="20" spans="1:7" ht="54" customHeight="1">
      <c r="A20" s="81" t="s">
        <v>125</v>
      </c>
      <c r="B20" s="81"/>
      <c r="C20" s="81"/>
      <c r="D20" s="81"/>
      <c r="E20" s="81"/>
      <c r="F20" s="81"/>
      <c r="G20" s="81"/>
    </row>
    <row r="21" spans="1:7" ht="36.75" customHeight="1">
      <c r="A21" s="81" t="s">
        <v>126</v>
      </c>
      <c r="B21" s="81"/>
      <c r="C21" s="81"/>
      <c r="D21" s="81"/>
      <c r="E21" s="81"/>
      <c r="F21" s="81"/>
      <c r="G21" s="81"/>
    </row>
    <row r="22" spans="1:7" ht="22.5" customHeight="1">
      <c r="A22" s="81" t="s">
        <v>127</v>
      </c>
      <c r="B22" s="81"/>
      <c r="C22" s="81"/>
      <c r="D22" s="81"/>
      <c r="E22" s="81"/>
      <c r="F22" s="81"/>
      <c r="G22" s="81"/>
    </row>
    <row r="23" spans="1:7" ht="24" customHeight="1">
      <c r="A23" s="99"/>
      <c r="B23" s="99"/>
      <c r="C23" s="99"/>
      <c r="D23" s="99"/>
      <c r="E23" s="99"/>
      <c r="F23" s="99"/>
      <c r="G23" s="99"/>
    </row>
    <row r="24" spans="1:7" ht="16.5">
      <c r="A24" s="30" t="s">
        <v>84</v>
      </c>
      <c r="B24" s="30"/>
      <c r="C24" s="30"/>
      <c r="D24" s="30"/>
      <c r="E24" s="30"/>
      <c r="F24" s="30"/>
      <c r="G24" s="30"/>
    </row>
    <row r="25" spans="1:7" ht="31.5" customHeight="1">
      <c r="A25" s="98" t="s">
        <v>120</v>
      </c>
      <c r="B25" s="98"/>
      <c r="C25" s="98"/>
      <c r="D25" s="98"/>
      <c r="E25" s="98"/>
      <c r="F25" s="98"/>
      <c r="G25" s="98"/>
    </row>
    <row r="26" spans="1:7" ht="37.5" customHeight="1">
      <c r="A26" s="81" t="s">
        <v>197</v>
      </c>
      <c r="B26" s="81"/>
      <c r="C26" s="81"/>
      <c r="D26" s="81"/>
      <c r="E26" s="81"/>
      <c r="F26" s="81"/>
      <c r="G26" s="81"/>
    </row>
    <row r="27" spans="1:7" ht="22.5" customHeight="1">
      <c r="A27" s="98" t="s">
        <v>121</v>
      </c>
      <c r="B27" s="98"/>
      <c r="C27" s="98"/>
      <c r="D27" s="98"/>
      <c r="E27" s="98"/>
      <c r="F27" s="98"/>
      <c r="G27" s="98"/>
    </row>
    <row r="28" spans="1:7" ht="23.25" customHeight="1">
      <c r="A28" s="98" t="s">
        <v>122</v>
      </c>
      <c r="B28" s="98"/>
      <c r="C28" s="98"/>
      <c r="D28" s="98"/>
      <c r="E28" s="98"/>
      <c r="F28" s="98"/>
      <c r="G28" s="98"/>
    </row>
    <row r="29" spans="1:7" ht="24" customHeight="1">
      <c r="A29" s="99"/>
      <c r="B29" s="99"/>
      <c r="C29" s="99"/>
      <c r="D29" s="99"/>
      <c r="E29" s="99"/>
      <c r="F29" s="99"/>
      <c r="G29" s="99"/>
    </row>
    <row r="30" spans="1:7" ht="16.5">
      <c r="A30" s="30" t="s">
        <v>85</v>
      </c>
      <c r="B30" s="30"/>
      <c r="C30" s="30"/>
      <c r="D30" s="30"/>
      <c r="E30" s="30"/>
      <c r="F30" s="30"/>
      <c r="G30" s="30"/>
    </row>
    <row r="31" spans="1:7" ht="54.75" customHeight="1">
      <c r="A31" s="81" t="s">
        <v>128</v>
      </c>
      <c r="B31" s="81"/>
      <c r="C31" s="81"/>
      <c r="D31" s="81"/>
      <c r="E31" s="81"/>
      <c r="F31" s="81"/>
      <c r="G31" s="81"/>
    </row>
    <row r="32" spans="1:7" ht="72.75" customHeight="1">
      <c r="A32" s="88" t="s">
        <v>199</v>
      </c>
      <c r="B32" s="88"/>
      <c r="C32" s="88"/>
      <c r="D32" s="88"/>
      <c r="E32" s="88"/>
      <c r="F32" s="88"/>
      <c r="G32" s="88"/>
    </row>
    <row r="33" spans="1:7" ht="21" customHeight="1">
      <c r="A33" s="81" t="s">
        <v>129</v>
      </c>
      <c r="B33" s="81"/>
      <c r="C33" s="81"/>
      <c r="D33" s="81"/>
      <c r="E33" s="81"/>
      <c r="F33" s="81"/>
      <c r="G33" s="81"/>
    </row>
    <row r="34" spans="1:7" ht="21" customHeight="1">
      <c r="A34" s="81" t="s">
        <v>130</v>
      </c>
      <c r="B34" s="81"/>
      <c r="C34" s="81"/>
      <c r="D34" s="81"/>
      <c r="E34" s="81"/>
      <c r="F34" s="81"/>
      <c r="G34" s="81"/>
    </row>
    <row r="35" spans="1:7" ht="21" customHeight="1">
      <c r="A35" s="81" t="s">
        <v>131</v>
      </c>
      <c r="B35" s="81"/>
      <c r="C35" s="81"/>
      <c r="D35" s="81"/>
      <c r="E35" s="81"/>
      <c r="F35" s="81"/>
      <c r="G35" s="81"/>
    </row>
    <row r="36" spans="1:7" ht="20.25" customHeight="1">
      <c r="A36" s="81" t="s">
        <v>132</v>
      </c>
      <c r="B36" s="81"/>
      <c r="C36" s="81"/>
      <c r="D36" s="81"/>
      <c r="E36" s="81"/>
      <c r="F36" s="81"/>
      <c r="G36" s="81"/>
    </row>
    <row r="37" spans="1:7" ht="23.25" customHeight="1">
      <c r="A37" s="81" t="s">
        <v>133</v>
      </c>
      <c r="B37" s="81"/>
      <c r="C37" s="81"/>
      <c r="D37" s="81"/>
      <c r="E37" s="81"/>
      <c r="F37" s="81"/>
      <c r="G37" s="81"/>
    </row>
    <row r="38" ht="258.75" customHeight="1"/>
    <row r="39" spans="1:7" ht="54" customHeight="1">
      <c r="A39" s="79" t="s">
        <v>194</v>
      </c>
      <c r="B39" s="79"/>
      <c r="C39" s="79"/>
      <c r="D39" s="79"/>
      <c r="E39" s="79"/>
      <c r="F39" s="79"/>
      <c r="G39" s="79"/>
    </row>
    <row r="40" spans="1:7" s="16" customFormat="1" ht="12.75" customHeight="1">
      <c r="A40" s="22"/>
      <c r="B40" s="22"/>
      <c r="C40" s="22"/>
      <c r="D40" s="22"/>
      <c r="E40" s="22"/>
      <c r="F40" s="22"/>
      <c r="G40" s="22"/>
    </row>
    <row r="41" spans="1:7" ht="12.75">
      <c r="A41" s="87" t="s">
        <v>0</v>
      </c>
      <c r="B41" s="87" t="s">
        <v>1</v>
      </c>
      <c r="C41" s="95" t="s">
        <v>2</v>
      </c>
      <c r="D41" s="87" t="s">
        <v>3</v>
      </c>
      <c r="E41" s="87"/>
      <c r="F41" s="87"/>
      <c r="G41" s="87"/>
    </row>
    <row r="42" spans="1:7" ht="63.75">
      <c r="A42" s="94"/>
      <c r="B42" s="94"/>
      <c r="C42" s="96"/>
      <c r="D42" s="8" t="s">
        <v>4</v>
      </c>
      <c r="E42" s="8" t="s">
        <v>5</v>
      </c>
      <c r="F42" s="8" t="s">
        <v>91</v>
      </c>
      <c r="G42" s="14" t="s">
        <v>6</v>
      </c>
    </row>
    <row r="43" spans="1:7" ht="12.75">
      <c r="A43" s="4">
        <v>1</v>
      </c>
      <c r="B43" s="2">
        <v>2</v>
      </c>
      <c r="C43" s="2">
        <v>3</v>
      </c>
      <c r="D43" s="2">
        <v>4</v>
      </c>
      <c r="E43" s="2">
        <v>5</v>
      </c>
      <c r="F43" s="2">
        <v>6</v>
      </c>
      <c r="G43" s="2">
        <v>7</v>
      </c>
    </row>
    <row r="44" spans="1:7" ht="30">
      <c r="A44" s="32" t="s">
        <v>7</v>
      </c>
      <c r="B44" s="2" t="s">
        <v>8</v>
      </c>
      <c r="C44" s="23">
        <f>SUM(D44:G44)</f>
        <v>2243426.8</v>
      </c>
      <c r="D44" s="23">
        <v>0</v>
      </c>
      <c r="E44" s="23">
        <v>0</v>
      </c>
      <c r="F44" s="23">
        <v>0</v>
      </c>
      <c r="G44" s="23">
        <v>2243426.8</v>
      </c>
    </row>
    <row r="45" spans="1:7" ht="14.25">
      <c r="A45" s="33" t="s">
        <v>9</v>
      </c>
      <c r="B45" s="3" t="s">
        <v>8</v>
      </c>
      <c r="C45" s="24">
        <f>SUM(D45:G45)</f>
        <v>32361563.2</v>
      </c>
      <c r="D45" s="24">
        <v>8551990</v>
      </c>
      <c r="E45" s="24">
        <v>4053000</v>
      </c>
      <c r="F45" s="24">
        <v>0</v>
      </c>
      <c r="G45" s="24">
        <f>G47+G55+G57</f>
        <v>19756573.2</v>
      </c>
    </row>
    <row r="46" spans="1:7" ht="12.75">
      <c r="A46" s="5" t="s">
        <v>10</v>
      </c>
      <c r="B46" s="2" t="s">
        <v>8</v>
      </c>
      <c r="C46" s="23" t="s">
        <v>8</v>
      </c>
      <c r="D46" s="23" t="s">
        <v>8</v>
      </c>
      <c r="E46" s="23" t="s">
        <v>8</v>
      </c>
      <c r="F46" s="23" t="s">
        <v>8</v>
      </c>
      <c r="G46" s="23" t="s">
        <v>8</v>
      </c>
    </row>
    <row r="47" spans="1:7" ht="165" customHeight="1">
      <c r="A47" s="34" t="s">
        <v>11</v>
      </c>
      <c r="B47" s="2">
        <v>130</v>
      </c>
      <c r="C47" s="23">
        <f>SUM(D47:G47)</f>
        <v>19656573.2</v>
      </c>
      <c r="D47" s="23" t="s">
        <v>8</v>
      </c>
      <c r="E47" s="23" t="s">
        <v>8</v>
      </c>
      <c r="F47" s="23" t="s">
        <v>8</v>
      </c>
      <c r="G47" s="23">
        <f>SUM(G49:G52)</f>
        <v>19656573.2</v>
      </c>
    </row>
    <row r="48" spans="1:7" ht="12.75">
      <c r="A48" s="5" t="s">
        <v>10</v>
      </c>
      <c r="B48" s="2" t="s">
        <v>8</v>
      </c>
      <c r="C48" s="23" t="s">
        <v>8</v>
      </c>
      <c r="D48" s="23" t="s">
        <v>8</v>
      </c>
      <c r="E48" s="23" t="s">
        <v>8</v>
      </c>
      <c r="F48" s="23" t="s">
        <v>8</v>
      </c>
      <c r="G48" s="23" t="s">
        <v>8</v>
      </c>
    </row>
    <row r="49" spans="1:7" ht="30">
      <c r="A49" s="32" t="s">
        <v>187</v>
      </c>
      <c r="B49" s="2"/>
      <c r="C49" s="23">
        <f>SUM(D49:G49)</f>
        <v>19256573.2</v>
      </c>
      <c r="D49" s="23" t="s">
        <v>8</v>
      </c>
      <c r="E49" s="23" t="s">
        <v>8</v>
      </c>
      <c r="F49" s="23" t="s">
        <v>8</v>
      </c>
      <c r="G49" s="23">
        <v>19256573.2</v>
      </c>
    </row>
    <row r="50" spans="1:7" ht="30">
      <c r="A50" s="32" t="s">
        <v>188</v>
      </c>
      <c r="B50" s="2"/>
      <c r="C50" s="23">
        <f>SUM(D50:G50)</f>
        <v>100000</v>
      </c>
      <c r="D50" s="23" t="s">
        <v>8</v>
      </c>
      <c r="E50" s="23" t="s">
        <v>8</v>
      </c>
      <c r="F50" s="23" t="s">
        <v>8</v>
      </c>
      <c r="G50" s="23">
        <v>100000</v>
      </c>
    </row>
    <row r="51" spans="1:7" ht="30">
      <c r="A51" s="32" t="s">
        <v>189</v>
      </c>
      <c r="B51" s="2"/>
      <c r="C51" s="23">
        <f>SUM(D51:G51)</f>
        <v>150000</v>
      </c>
      <c r="D51" s="23"/>
      <c r="E51" s="23"/>
      <c r="F51" s="23"/>
      <c r="G51" s="23">
        <v>150000</v>
      </c>
    </row>
    <row r="52" spans="1:7" ht="120">
      <c r="A52" s="32" t="s">
        <v>190</v>
      </c>
      <c r="B52" s="2"/>
      <c r="C52" s="23">
        <f>SUM(D52:G52)</f>
        <v>150000</v>
      </c>
      <c r="D52" s="23"/>
      <c r="E52" s="23"/>
      <c r="F52" s="23"/>
      <c r="G52" s="23">
        <v>150000</v>
      </c>
    </row>
    <row r="53" spans="1:7" ht="120">
      <c r="A53" s="34" t="s">
        <v>12</v>
      </c>
      <c r="B53" s="2">
        <v>130</v>
      </c>
      <c r="C53" s="23">
        <f>SUM(D53:G53)</f>
        <v>100000</v>
      </c>
      <c r="D53" s="23" t="s">
        <v>8</v>
      </c>
      <c r="E53" s="23" t="s">
        <v>8</v>
      </c>
      <c r="F53" s="23" t="s">
        <v>8</v>
      </c>
      <c r="G53" s="23">
        <f>G55</f>
        <v>100000</v>
      </c>
    </row>
    <row r="54" spans="1:7" ht="12.75">
      <c r="A54" s="5" t="s">
        <v>10</v>
      </c>
      <c r="B54" s="2" t="s">
        <v>8</v>
      </c>
      <c r="C54" s="23" t="s">
        <v>8</v>
      </c>
      <c r="D54" s="23" t="s">
        <v>8</v>
      </c>
      <c r="E54" s="23" t="s">
        <v>8</v>
      </c>
      <c r="F54" s="23" t="s">
        <v>8</v>
      </c>
      <c r="G54" s="23" t="s">
        <v>8</v>
      </c>
    </row>
    <row r="55" spans="1:7" ht="90">
      <c r="A55" s="34" t="s">
        <v>191</v>
      </c>
      <c r="B55" s="2"/>
      <c r="C55" s="23">
        <f>SUM(D55:G55)</f>
        <v>100000</v>
      </c>
      <c r="D55" s="23" t="s">
        <v>8</v>
      </c>
      <c r="E55" s="23" t="s">
        <v>8</v>
      </c>
      <c r="F55" s="23" t="s">
        <v>8</v>
      </c>
      <c r="G55" s="23">
        <v>100000</v>
      </c>
    </row>
    <row r="56" spans="1:7" ht="12.75" hidden="1">
      <c r="A56" s="5"/>
      <c r="B56" s="2"/>
      <c r="C56" s="23">
        <f aca="true" t="shared" si="0" ref="C56:C67">SUM(D56:G56)</f>
        <v>0</v>
      </c>
      <c r="D56" s="23" t="s">
        <v>8</v>
      </c>
      <c r="E56" s="23" t="s">
        <v>8</v>
      </c>
      <c r="F56" s="23" t="s">
        <v>8</v>
      </c>
      <c r="G56" s="23"/>
    </row>
    <row r="57" spans="1:7" ht="25.5" hidden="1">
      <c r="A57" s="5" t="s">
        <v>13</v>
      </c>
      <c r="B57" s="2" t="s">
        <v>8</v>
      </c>
      <c r="C57" s="23">
        <f t="shared" si="0"/>
        <v>0</v>
      </c>
      <c r="D57" s="23" t="s">
        <v>8</v>
      </c>
      <c r="E57" s="23" t="s">
        <v>8</v>
      </c>
      <c r="F57" s="23" t="s">
        <v>8</v>
      </c>
      <c r="G57" s="23"/>
    </row>
    <row r="58" spans="1:7" ht="12.75" hidden="1">
      <c r="A58" s="5" t="s">
        <v>10</v>
      </c>
      <c r="B58" s="2" t="s">
        <v>8</v>
      </c>
      <c r="C58" s="23">
        <f t="shared" si="0"/>
        <v>0</v>
      </c>
      <c r="D58" s="23" t="s">
        <v>8</v>
      </c>
      <c r="E58" s="23" t="s">
        <v>8</v>
      </c>
      <c r="F58" s="23" t="s">
        <v>8</v>
      </c>
      <c r="G58" s="23" t="s">
        <v>8</v>
      </c>
    </row>
    <row r="59" spans="1:7" ht="51" hidden="1">
      <c r="A59" s="15" t="s">
        <v>14</v>
      </c>
      <c r="B59" s="2">
        <v>120</v>
      </c>
      <c r="C59" s="23">
        <f t="shared" si="0"/>
        <v>0</v>
      </c>
      <c r="D59" s="23" t="s">
        <v>8</v>
      </c>
      <c r="E59" s="23" t="s">
        <v>8</v>
      </c>
      <c r="F59" s="23" t="s">
        <v>8</v>
      </c>
      <c r="G59" s="23"/>
    </row>
    <row r="60" spans="1:7" ht="25.5" hidden="1">
      <c r="A60" s="5" t="s">
        <v>15</v>
      </c>
      <c r="B60" s="2">
        <v>140</v>
      </c>
      <c r="C60" s="23">
        <f t="shared" si="0"/>
        <v>0</v>
      </c>
      <c r="D60" s="23" t="s">
        <v>8</v>
      </c>
      <c r="E60" s="23" t="s">
        <v>8</v>
      </c>
      <c r="F60" s="23" t="s">
        <v>8</v>
      </c>
      <c r="G60" s="23"/>
    </row>
    <row r="61" spans="1:7" ht="25.5" hidden="1">
      <c r="A61" s="5" t="s">
        <v>16</v>
      </c>
      <c r="B61" s="2">
        <v>180</v>
      </c>
      <c r="C61" s="23">
        <f t="shared" si="0"/>
        <v>0</v>
      </c>
      <c r="D61" s="23" t="s">
        <v>8</v>
      </c>
      <c r="E61" s="23" t="s">
        <v>8</v>
      </c>
      <c r="F61" s="23" t="s">
        <v>8</v>
      </c>
      <c r="G61" s="23"/>
    </row>
    <row r="62" spans="1:7" ht="25.5" hidden="1">
      <c r="A62" s="5" t="s">
        <v>17</v>
      </c>
      <c r="B62" s="2" t="s">
        <v>8</v>
      </c>
      <c r="C62" s="23">
        <f t="shared" si="0"/>
        <v>0</v>
      </c>
      <c r="D62" s="23" t="s">
        <v>8</v>
      </c>
      <c r="E62" s="23" t="s">
        <v>8</v>
      </c>
      <c r="F62" s="23" t="s">
        <v>8</v>
      </c>
      <c r="G62" s="23"/>
    </row>
    <row r="63" spans="1:7" ht="25.5" hidden="1">
      <c r="A63" s="5" t="s">
        <v>18</v>
      </c>
      <c r="B63" s="2">
        <v>410</v>
      </c>
      <c r="C63" s="23">
        <f t="shared" si="0"/>
        <v>0</v>
      </c>
      <c r="D63" s="23" t="s">
        <v>8</v>
      </c>
      <c r="E63" s="23" t="s">
        <v>8</v>
      </c>
      <c r="F63" s="23" t="s">
        <v>8</v>
      </c>
      <c r="G63" s="23"/>
    </row>
    <row r="64" spans="1:7" ht="25.5" hidden="1">
      <c r="A64" s="5" t="s">
        <v>19</v>
      </c>
      <c r="B64" s="2">
        <v>420</v>
      </c>
      <c r="C64" s="23">
        <f t="shared" si="0"/>
        <v>0</v>
      </c>
      <c r="D64" s="23"/>
      <c r="E64" s="23"/>
      <c r="F64" s="23"/>
      <c r="G64" s="23"/>
    </row>
    <row r="65" spans="1:7" ht="25.5" hidden="1">
      <c r="A65" s="5" t="s">
        <v>20</v>
      </c>
      <c r="B65" s="2">
        <v>440</v>
      </c>
      <c r="C65" s="23">
        <f t="shared" si="0"/>
        <v>0</v>
      </c>
      <c r="D65" s="23" t="s">
        <v>8</v>
      </c>
      <c r="E65" s="23" t="s">
        <v>8</v>
      </c>
      <c r="F65" s="23" t="s">
        <v>8</v>
      </c>
      <c r="G65" s="23"/>
    </row>
    <row r="66" spans="1:7" ht="12.75" hidden="1">
      <c r="A66" s="5" t="s">
        <v>21</v>
      </c>
      <c r="B66" s="2">
        <v>180</v>
      </c>
      <c r="C66" s="23">
        <f t="shared" si="0"/>
        <v>0</v>
      </c>
      <c r="D66" s="23" t="s">
        <v>8</v>
      </c>
      <c r="E66" s="23" t="s">
        <v>8</v>
      </c>
      <c r="F66" s="23" t="s">
        <v>8</v>
      </c>
      <c r="G66" s="23"/>
    </row>
    <row r="67" spans="1:7" ht="12.75">
      <c r="A67" s="6" t="s">
        <v>22</v>
      </c>
      <c r="B67" s="3">
        <v>900</v>
      </c>
      <c r="C67" s="23">
        <f t="shared" si="0"/>
        <v>34604990</v>
      </c>
      <c r="D67" s="24">
        <f>D69</f>
        <v>8551990</v>
      </c>
      <c r="E67" s="24">
        <v>4053000</v>
      </c>
      <c r="F67" s="24"/>
      <c r="G67" s="24">
        <f>G69+G100+G92</f>
        <v>22000000</v>
      </c>
    </row>
    <row r="68" spans="1:7" ht="12.75">
      <c r="A68" s="5" t="s">
        <v>10</v>
      </c>
      <c r="B68" s="2" t="s">
        <v>8</v>
      </c>
      <c r="C68" s="23" t="s">
        <v>8</v>
      </c>
      <c r="D68" s="23" t="s">
        <v>8</v>
      </c>
      <c r="E68" s="23" t="s">
        <v>8</v>
      </c>
      <c r="F68" s="23" t="s">
        <v>8</v>
      </c>
      <c r="G68" s="23" t="s">
        <v>23</v>
      </c>
    </row>
    <row r="69" spans="1:7" ht="15">
      <c r="A69" s="32" t="s">
        <v>24</v>
      </c>
      <c r="B69" s="2">
        <v>200</v>
      </c>
      <c r="C69" s="23">
        <f>SUM(D69:G69)</f>
        <v>31204990</v>
      </c>
      <c r="D69" s="23">
        <f>D70+D74+D92</f>
        <v>8551990</v>
      </c>
      <c r="E69" s="23">
        <v>4053000</v>
      </c>
      <c r="F69" s="23"/>
      <c r="G69" s="23">
        <f>+G70+G74+G90</f>
        <v>18600000</v>
      </c>
    </row>
    <row r="70" spans="1:7" ht="30">
      <c r="A70" s="32" t="s">
        <v>25</v>
      </c>
      <c r="B70" s="2">
        <v>210</v>
      </c>
      <c r="C70" s="23">
        <f aca="true" t="shared" si="1" ref="C70:C100">SUM(D70:G70)</f>
        <v>22448130</v>
      </c>
      <c r="D70" s="23">
        <f>SUM(D71:D73)</f>
        <v>7508130</v>
      </c>
      <c r="E70" s="23"/>
      <c r="F70" s="23"/>
      <c r="G70" s="23">
        <f>SUM(G71:G73)</f>
        <v>14940000</v>
      </c>
    </row>
    <row r="71" spans="1:7" ht="15">
      <c r="A71" s="32" t="s">
        <v>26</v>
      </c>
      <c r="B71" s="2">
        <v>211</v>
      </c>
      <c r="C71" s="23">
        <f t="shared" si="1"/>
        <v>17266610</v>
      </c>
      <c r="D71" s="23">
        <v>5766610</v>
      </c>
      <c r="E71" s="23"/>
      <c r="F71" s="23"/>
      <c r="G71" s="23">
        <v>11500000</v>
      </c>
    </row>
    <row r="72" spans="1:7" ht="15">
      <c r="A72" s="32" t="s">
        <v>27</v>
      </c>
      <c r="B72" s="2">
        <v>212</v>
      </c>
      <c r="C72" s="23">
        <f t="shared" si="1"/>
        <v>40000</v>
      </c>
      <c r="D72" s="23"/>
      <c r="E72" s="23"/>
      <c r="F72" s="23"/>
      <c r="G72" s="23">
        <v>40000</v>
      </c>
    </row>
    <row r="73" spans="1:7" ht="30">
      <c r="A73" s="32" t="s">
        <v>28</v>
      </c>
      <c r="B73" s="2">
        <v>213</v>
      </c>
      <c r="C73" s="23">
        <f t="shared" si="1"/>
        <v>5141520</v>
      </c>
      <c r="D73" s="23">
        <v>1741520</v>
      </c>
      <c r="E73" s="23"/>
      <c r="F73" s="23"/>
      <c r="G73" s="23">
        <v>3400000</v>
      </c>
    </row>
    <row r="74" spans="1:7" ht="15">
      <c r="A74" s="32" t="s">
        <v>29</v>
      </c>
      <c r="B74" s="2">
        <v>220</v>
      </c>
      <c r="C74" s="23">
        <f t="shared" si="1"/>
        <v>4453860</v>
      </c>
      <c r="D74" s="23">
        <f>SUM(D75:D80)</f>
        <v>1043860</v>
      </c>
      <c r="E74" s="23"/>
      <c r="F74" s="23"/>
      <c r="G74" s="23">
        <f>SUM(G75:G80)</f>
        <v>3410000</v>
      </c>
    </row>
    <row r="75" spans="1:7" ht="15">
      <c r="A75" s="32" t="s">
        <v>30</v>
      </c>
      <c r="B75" s="2">
        <v>221</v>
      </c>
      <c r="C75" s="23">
        <f t="shared" si="1"/>
        <v>350000</v>
      </c>
      <c r="D75" s="23"/>
      <c r="E75" s="23"/>
      <c r="F75" s="23"/>
      <c r="G75" s="23">
        <v>350000</v>
      </c>
    </row>
    <row r="76" spans="1:7" ht="15">
      <c r="A76" s="32" t="s">
        <v>31</v>
      </c>
      <c r="B76" s="2">
        <v>222</v>
      </c>
      <c r="C76" s="23">
        <f t="shared" si="1"/>
        <v>50000</v>
      </c>
      <c r="D76" s="23"/>
      <c r="E76" s="23"/>
      <c r="F76" s="23"/>
      <c r="G76" s="23">
        <v>50000</v>
      </c>
    </row>
    <row r="77" spans="1:7" ht="15">
      <c r="A77" s="32" t="s">
        <v>32</v>
      </c>
      <c r="B77" s="2">
        <v>223</v>
      </c>
      <c r="C77" s="23">
        <f t="shared" si="1"/>
        <v>1731630</v>
      </c>
      <c r="D77" s="23">
        <v>731630</v>
      </c>
      <c r="E77" s="23"/>
      <c r="F77" s="23"/>
      <c r="G77" s="23">
        <v>1000000</v>
      </c>
    </row>
    <row r="78" spans="1:7" ht="30">
      <c r="A78" s="32" t="s">
        <v>33</v>
      </c>
      <c r="B78" s="2">
        <v>224</v>
      </c>
      <c r="C78" s="23">
        <f t="shared" si="1"/>
        <v>10000</v>
      </c>
      <c r="D78" s="23"/>
      <c r="E78" s="23"/>
      <c r="F78" s="23"/>
      <c r="G78" s="23">
        <v>10000</v>
      </c>
    </row>
    <row r="79" spans="1:7" ht="30">
      <c r="A79" s="32" t="s">
        <v>34</v>
      </c>
      <c r="B79" s="2">
        <v>225</v>
      </c>
      <c r="C79" s="23">
        <f t="shared" si="1"/>
        <v>1112230</v>
      </c>
      <c r="D79" s="23">
        <v>312230</v>
      </c>
      <c r="E79" s="23"/>
      <c r="F79" s="23"/>
      <c r="G79" s="23">
        <v>800000</v>
      </c>
    </row>
    <row r="80" spans="1:7" ht="15">
      <c r="A80" s="32" t="s">
        <v>35</v>
      </c>
      <c r="B80" s="2">
        <v>226</v>
      </c>
      <c r="C80" s="23">
        <f t="shared" si="1"/>
        <v>1200000</v>
      </c>
      <c r="D80" s="23"/>
      <c r="E80" s="23"/>
      <c r="F80" s="23"/>
      <c r="G80" s="23">
        <v>1200000</v>
      </c>
    </row>
    <row r="81" spans="1:7" ht="30" hidden="1">
      <c r="A81" s="32" t="s">
        <v>36</v>
      </c>
      <c r="B81" s="2">
        <v>230</v>
      </c>
      <c r="C81" s="23">
        <f t="shared" si="1"/>
        <v>0</v>
      </c>
      <c r="D81" s="23"/>
      <c r="E81" s="23"/>
      <c r="F81" s="23"/>
      <c r="G81" s="23"/>
    </row>
    <row r="82" spans="1:7" ht="15" hidden="1">
      <c r="A82" s="32" t="s">
        <v>37</v>
      </c>
      <c r="B82" s="2">
        <v>231</v>
      </c>
      <c r="C82" s="23">
        <f t="shared" si="1"/>
        <v>0</v>
      </c>
      <c r="D82" s="23"/>
      <c r="E82" s="23"/>
      <c r="F82" s="23"/>
      <c r="G82" s="23"/>
    </row>
    <row r="83" spans="1:7" ht="30" hidden="1">
      <c r="A83" s="32" t="s">
        <v>38</v>
      </c>
      <c r="B83" s="2">
        <v>240</v>
      </c>
      <c r="C83" s="23">
        <f t="shared" si="1"/>
        <v>0</v>
      </c>
      <c r="D83" s="23"/>
      <c r="E83" s="23"/>
      <c r="F83" s="23"/>
      <c r="G83" s="23"/>
    </row>
    <row r="84" spans="1:7" ht="45" hidden="1">
      <c r="A84" s="32" t="s">
        <v>39</v>
      </c>
      <c r="B84" s="2">
        <v>241</v>
      </c>
      <c r="C84" s="23">
        <f t="shared" si="1"/>
        <v>0</v>
      </c>
      <c r="D84" s="23"/>
      <c r="E84" s="23"/>
      <c r="F84" s="23"/>
      <c r="G84" s="23"/>
    </row>
    <row r="85" spans="1:7" ht="60" hidden="1">
      <c r="A85" s="32" t="s">
        <v>40</v>
      </c>
      <c r="B85" s="2">
        <v>242</v>
      </c>
      <c r="C85" s="23">
        <f t="shared" si="1"/>
        <v>0</v>
      </c>
      <c r="D85" s="23"/>
      <c r="E85" s="23"/>
      <c r="F85" s="23"/>
      <c r="G85" s="23"/>
    </row>
    <row r="86" spans="1:7" ht="30" hidden="1">
      <c r="A86" s="32" t="s">
        <v>41</v>
      </c>
      <c r="B86" s="2">
        <v>250</v>
      </c>
      <c r="C86" s="23">
        <f t="shared" si="1"/>
        <v>0</v>
      </c>
      <c r="D86" s="23"/>
      <c r="E86" s="23"/>
      <c r="F86" s="23"/>
      <c r="G86" s="23"/>
    </row>
    <row r="87" spans="1:7" ht="30" hidden="1">
      <c r="A87" s="32" t="s">
        <v>42</v>
      </c>
      <c r="B87" s="2">
        <v>253</v>
      </c>
      <c r="C87" s="23">
        <f t="shared" si="1"/>
        <v>0</v>
      </c>
      <c r="D87" s="23"/>
      <c r="E87" s="23"/>
      <c r="F87" s="23"/>
      <c r="G87" s="23"/>
    </row>
    <row r="88" spans="1:7" ht="15" hidden="1">
      <c r="A88" s="32" t="s">
        <v>43</v>
      </c>
      <c r="B88" s="2">
        <v>260</v>
      </c>
      <c r="C88" s="23">
        <f t="shared" si="1"/>
        <v>0</v>
      </c>
      <c r="D88" s="23"/>
      <c r="E88" s="23"/>
      <c r="F88" s="23"/>
      <c r="G88" s="23"/>
    </row>
    <row r="89" spans="1:7" ht="30" hidden="1">
      <c r="A89" s="32" t="s">
        <v>44</v>
      </c>
      <c r="B89" s="2">
        <v>262</v>
      </c>
      <c r="C89" s="23">
        <f t="shared" si="1"/>
        <v>0</v>
      </c>
      <c r="D89" s="23"/>
      <c r="E89" s="23"/>
      <c r="F89" s="23"/>
      <c r="G89" s="23"/>
    </row>
    <row r="90" spans="1:7" ht="15">
      <c r="A90" s="32" t="s">
        <v>45</v>
      </c>
      <c r="B90" s="2">
        <v>290</v>
      </c>
      <c r="C90" s="23">
        <f t="shared" si="1"/>
        <v>4303000</v>
      </c>
      <c r="D90" s="23"/>
      <c r="E90" s="23">
        <v>4053000</v>
      </c>
      <c r="F90" s="23"/>
      <c r="G90" s="23">
        <v>250000</v>
      </c>
    </row>
    <row r="91" spans="1:7" ht="15">
      <c r="A91" s="32" t="s">
        <v>46</v>
      </c>
      <c r="B91" s="2">
        <v>290</v>
      </c>
      <c r="C91" s="23">
        <f t="shared" si="1"/>
        <v>4073000</v>
      </c>
      <c r="D91" s="23"/>
      <c r="E91" s="23">
        <v>4053000</v>
      </c>
      <c r="F91" s="23"/>
      <c r="G91" s="23">
        <v>20000</v>
      </c>
    </row>
    <row r="92" spans="1:7" ht="15">
      <c r="A92" s="32" t="s">
        <v>47</v>
      </c>
      <c r="B92" s="2">
        <v>300</v>
      </c>
      <c r="C92" s="23">
        <f t="shared" si="1"/>
        <v>900000</v>
      </c>
      <c r="D92" s="23"/>
      <c r="E92" s="23"/>
      <c r="F92" s="23"/>
      <c r="G92" s="23">
        <f>SUM(G93:G96)</f>
        <v>900000</v>
      </c>
    </row>
    <row r="93" spans="1:7" ht="30">
      <c r="A93" s="32" t="s">
        <v>48</v>
      </c>
      <c r="B93" s="2">
        <v>310</v>
      </c>
      <c r="C93" s="23">
        <f t="shared" si="1"/>
        <v>400000</v>
      </c>
      <c r="D93" s="23"/>
      <c r="E93" s="23"/>
      <c r="F93" s="23"/>
      <c r="G93" s="23">
        <v>400000</v>
      </c>
    </row>
    <row r="94" spans="1:7" ht="30" hidden="1">
      <c r="A94" s="32" t="s">
        <v>49</v>
      </c>
      <c r="B94" s="2">
        <v>320</v>
      </c>
      <c r="C94" s="23">
        <f t="shared" si="1"/>
        <v>0</v>
      </c>
      <c r="D94" s="23"/>
      <c r="E94" s="23"/>
      <c r="F94" s="23"/>
      <c r="G94" s="23"/>
    </row>
    <row r="95" spans="1:7" ht="30" hidden="1">
      <c r="A95" s="32" t="s">
        <v>50</v>
      </c>
      <c r="B95" s="2">
        <v>330</v>
      </c>
      <c r="C95" s="23">
        <f t="shared" si="1"/>
        <v>0</v>
      </c>
      <c r="D95" s="23"/>
      <c r="E95" s="23"/>
      <c r="F95" s="23"/>
      <c r="G95" s="23"/>
    </row>
    <row r="96" spans="1:7" ht="30">
      <c r="A96" s="32" t="s">
        <v>51</v>
      </c>
      <c r="B96" s="2">
        <v>340</v>
      </c>
      <c r="C96" s="23">
        <f t="shared" si="1"/>
        <v>500000</v>
      </c>
      <c r="D96" s="23"/>
      <c r="E96" s="23"/>
      <c r="F96" s="23"/>
      <c r="G96" s="23">
        <v>500000</v>
      </c>
    </row>
    <row r="97" spans="1:7" ht="12.75" hidden="1">
      <c r="A97" s="5" t="s">
        <v>52</v>
      </c>
      <c r="B97" s="2">
        <v>500</v>
      </c>
      <c r="C97" s="23">
        <f t="shared" si="1"/>
        <v>0</v>
      </c>
      <c r="D97" s="23"/>
      <c r="E97" s="23"/>
      <c r="F97" s="23"/>
      <c r="G97" s="23"/>
    </row>
    <row r="98" spans="1:7" ht="38.25" hidden="1">
      <c r="A98" s="5" t="s">
        <v>53</v>
      </c>
      <c r="B98" s="2">
        <v>520</v>
      </c>
      <c r="C98" s="23">
        <f t="shared" si="1"/>
        <v>0</v>
      </c>
      <c r="D98" s="23"/>
      <c r="E98" s="23"/>
      <c r="F98" s="23"/>
      <c r="G98" s="23"/>
    </row>
    <row r="99" spans="1:7" ht="25.5" hidden="1">
      <c r="A99" s="5" t="s">
        <v>54</v>
      </c>
      <c r="B99" s="2">
        <v>530</v>
      </c>
      <c r="C99" s="23">
        <f t="shared" si="1"/>
        <v>0</v>
      </c>
      <c r="D99" s="23"/>
      <c r="E99" s="23"/>
      <c r="F99" s="23"/>
      <c r="G99" s="23"/>
    </row>
    <row r="100" spans="1:7" ht="42.75">
      <c r="A100" s="33" t="s">
        <v>55</v>
      </c>
      <c r="B100" s="3" t="s">
        <v>8</v>
      </c>
      <c r="C100" s="23">
        <f t="shared" si="1"/>
        <v>2500000</v>
      </c>
      <c r="D100" s="24"/>
      <c r="E100" s="24"/>
      <c r="F100" s="24"/>
      <c r="G100" s="24">
        <v>2500000</v>
      </c>
    </row>
    <row r="101" spans="1:7" ht="12.75">
      <c r="A101" s="5" t="s">
        <v>10</v>
      </c>
      <c r="B101" s="2" t="s">
        <v>8</v>
      </c>
      <c r="C101" s="23" t="s">
        <v>8</v>
      </c>
      <c r="D101" s="23" t="s">
        <v>8</v>
      </c>
      <c r="E101" s="23" t="s">
        <v>8</v>
      </c>
      <c r="F101" s="23" t="s">
        <v>8</v>
      </c>
      <c r="G101" s="23" t="s">
        <v>56</v>
      </c>
    </row>
    <row r="102" spans="1:7" ht="12.75" hidden="1">
      <c r="A102" s="5" t="s">
        <v>57</v>
      </c>
      <c r="B102" s="2" t="s">
        <v>8</v>
      </c>
      <c r="C102" s="23"/>
      <c r="D102" s="23"/>
      <c r="E102" s="23"/>
      <c r="F102" s="23"/>
      <c r="G102" s="23"/>
    </row>
    <row r="103" spans="1:7" ht="38.25" hidden="1">
      <c r="A103" s="5" t="s">
        <v>58</v>
      </c>
      <c r="B103" s="2">
        <v>640</v>
      </c>
      <c r="C103" s="23"/>
      <c r="D103" s="23"/>
      <c r="E103" s="23"/>
      <c r="F103" s="23"/>
      <c r="G103" s="23"/>
    </row>
    <row r="104" spans="1:7" ht="38.25" hidden="1">
      <c r="A104" s="5" t="s">
        <v>59</v>
      </c>
      <c r="B104" s="2">
        <v>540</v>
      </c>
      <c r="C104" s="23"/>
      <c r="D104" s="23"/>
      <c r="E104" s="23"/>
      <c r="F104" s="23"/>
      <c r="G104" s="23"/>
    </row>
    <row r="105" spans="1:7" ht="51" hidden="1">
      <c r="A105" s="5" t="s">
        <v>60</v>
      </c>
      <c r="B105" s="2">
        <v>710</v>
      </c>
      <c r="C105" s="23"/>
      <c r="D105" s="23"/>
      <c r="E105" s="23"/>
      <c r="F105" s="23"/>
      <c r="G105" s="23"/>
    </row>
    <row r="106" spans="1:7" ht="51" hidden="1">
      <c r="A106" s="5" t="s">
        <v>61</v>
      </c>
      <c r="B106" s="2">
        <v>810</v>
      </c>
      <c r="C106" s="23"/>
      <c r="D106" s="23"/>
      <c r="E106" s="23"/>
      <c r="F106" s="23"/>
      <c r="G106" s="23"/>
    </row>
    <row r="107" spans="1:7" ht="12.75">
      <c r="A107" s="5" t="s">
        <v>62</v>
      </c>
      <c r="B107" s="92" t="s">
        <v>8</v>
      </c>
      <c r="C107" s="93">
        <f>SUM(D107:G108)</f>
        <v>2500000</v>
      </c>
      <c r="D107" s="93"/>
      <c r="E107" s="93"/>
      <c r="F107" s="93"/>
      <c r="G107" s="93">
        <v>2500000</v>
      </c>
    </row>
    <row r="108" spans="1:7" ht="12.75">
      <c r="A108" s="5" t="s">
        <v>63</v>
      </c>
      <c r="B108" s="92"/>
      <c r="C108" s="93"/>
      <c r="D108" s="93"/>
      <c r="E108" s="93"/>
      <c r="F108" s="93"/>
      <c r="G108" s="93"/>
    </row>
    <row r="109" spans="1:7" ht="25.5">
      <c r="A109" s="5" t="s">
        <v>64</v>
      </c>
      <c r="B109" s="2" t="s">
        <v>8</v>
      </c>
      <c r="C109" s="25">
        <f>SUM(D109:G109)</f>
        <v>2500000</v>
      </c>
      <c r="D109" s="23"/>
      <c r="E109" s="23"/>
      <c r="F109" s="23"/>
      <c r="G109" s="23">
        <v>2500000</v>
      </c>
    </row>
    <row r="110" spans="1:7" ht="25.5">
      <c r="A110" s="5" t="s">
        <v>65</v>
      </c>
      <c r="B110" s="2">
        <v>510</v>
      </c>
      <c r="C110" s="25">
        <f>SUM(D110:G110)</f>
        <v>0</v>
      </c>
      <c r="D110" s="23"/>
      <c r="E110" s="23"/>
      <c r="F110" s="23"/>
      <c r="G110" s="23"/>
    </row>
    <row r="111" spans="1:7" ht="25.5">
      <c r="A111" s="5" t="s">
        <v>66</v>
      </c>
      <c r="B111" s="2">
        <v>610</v>
      </c>
      <c r="C111" s="25">
        <f>SUM(D111:G111)</f>
        <v>2500000</v>
      </c>
      <c r="D111" s="23"/>
      <c r="E111" s="23"/>
      <c r="F111" s="23"/>
      <c r="G111" s="23">
        <v>2500000</v>
      </c>
    </row>
    <row r="112" spans="1:7" ht="25.5">
      <c r="A112" s="5" t="s">
        <v>67</v>
      </c>
      <c r="B112" s="2" t="s">
        <v>8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</row>
    <row r="113" spans="1:7" ht="12.75">
      <c r="A113" s="6" t="s">
        <v>68</v>
      </c>
      <c r="B113" s="3" t="s">
        <v>8</v>
      </c>
      <c r="C113" s="24"/>
      <c r="D113" s="24"/>
      <c r="E113" s="24"/>
      <c r="F113" s="24"/>
      <c r="G113" s="24"/>
    </row>
    <row r="114" spans="1:7" ht="12.75">
      <c r="A114" s="5" t="s">
        <v>69</v>
      </c>
      <c r="B114" s="2" t="s">
        <v>8</v>
      </c>
      <c r="C114" s="23"/>
      <c r="D114" s="23" t="s">
        <v>8</v>
      </c>
      <c r="E114" s="23" t="s">
        <v>8</v>
      </c>
      <c r="F114" s="23" t="s">
        <v>8</v>
      </c>
      <c r="G114" s="23" t="s">
        <v>56</v>
      </c>
    </row>
    <row r="115" spans="1:7" ht="12.75">
      <c r="A115" s="5" t="s">
        <v>70</v>
      </c>
      <c r="B115" s="2"/>
      <c r="C115" s="23"/>
      <c r="D115" s="23" t="s">
        <v>8</v>
      </c>
      <c r="E115" s="23" t="s">
        <v>8</v>
      </c>
      <c r="F115" s="23" t="s">
        <v>8</v>
      </c>
      <c r="G115" s="23" t="s">
        <v>56</v>
      </c>
    </row>
    <row r="116" spans="1:7" ht="25.5">
      <c r="A116" s="5" t="s">
        <v>71</v>
      </c>
      <c r="B116" s="2" t="s">
        <v>8</v>
      </c>
      <c r="C116" s="23"/>
      <c r="D116" s="23"/>
      <c r="E116" s="23"/>
      <c r="F116" s="23"/>
      <c r="G116" s="23"/>
    </row>
    <row r="117" spans="1:7" ht="12.75">
      <c r="A117" s="103" t="s">
        <v>86</v>
      </c>
      <c r="B117" s="104"/>
      <c r="C117" s="104"/>
      <c r="D117" s="104"/>
      <c r="E117" s="104"/>
      <c r="F117" s="104"/>
      <c r="G117" s="104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5.75">
      <c r="A119" s="79" t="s">
        <v>195</v>
      </c>
      <c r="B119" s="79"/>
      <c r="C119" s="79"/>
      <c r="D119" s="79"/>
      <c r="E119" s="79"/>
      <c r="F119" s="79"/>
      <c r="G119" s="79"/>
    </row>
    <row r="120" spans="1:7" ht="12.75">
      <c r="A120" s="22"/>
      <c r="B120" s="22"/>
      <c r="C120" s="22"/>
      <c r="D120" s="22"/>
      <c r="E120" s="22"/>
      <c r="F120" s="22"/>
      <c r="G120" s="22"/>
    </row>
    <row r="121" spans="1:7" ht="12.75">
      <c r="A121" s="87" t="s">
        <v>0</v>
      </c>
      <c r="B121" s="87" t="s">
        <v>1</v>
      </c>
      <c r="C121" s="95" t="s">
        <v>2</v>
      </c>
      <c r="D121" s="87" t="s">
        <v>3</v>
      </c>
      <c r="E121" s="87"/>
      <c r="F121" s="87"/>
      <c r="G121" s="87"/>
    </row>
    <row r="122" spans="1:7" ht="63.75">
      <c r="A122" s="94"/>
      <c r="B122" s="94"/>
      <c r="C122" s="96"/>
      <c r="D122" s="8" t="s">
        <v>4</v>
      </c>
      <c r="E122" s="8" t="s">
        <v>5</v>
      </c>
      <c r="F122" s="8" t="s">
        <v>91</v>
      </c>
      <c r="G122" s="14" t="s">
        <v>6</v>
      </c>
    </row>
    <row r="123" spans="1:7" ht="12.75">
      <c r="A123" s="4">
        <v>1</v>
      </c>
      <c r="B123" s="2">
        <v>2</v>
      </c>
      <c r="C123" s="2">
        <v>3</v>
      </c>
      <c r="D123" s="2">
        <v>4</v>
      </c>
      <c r="E123" s="2">
        <v>5</v>
      </c>
      <c r="F123" s="2">
        <v>6</v>
      </c>
      <c r="G123" s="2">
        <v>7</v>
      </c>
    </row>
    <row r="124" spans="1:7" ht="30">
      <c r="A124" s="32" t="s">
        <v>7</v>
      </c>
      <c r="B124" s="2" t="s">
        <v>8</v>
      </c>
      <c r="C124" s="23">
        <f>SUM(D124:G124)</f>
        <v>0</v>
      </c>
      <c r="D124" s="23">
        <v>0</v>
      </c>
      <c r="E124" s="23">
        <v>0</v>
      </c>
      <c r="F124" s="23">
        <v>0</v>
      </c>
      <c r="G124" s="23">
        <v>0</v>
      </c>
    </row>
    <row r="125" spans="1:7" ht="14.25">
      <c r="A125" s="33" t="s">
        <v>9</v>
      </c>
      <c r="B125" s="3" t="s">
        <v>8</v>
      </c>
      <c r="C125" s="24">
        <f>SUM(D125:G125)</f>
        <v>38378000</v>
      </c>
      <c r="D125" s="24">
        <v>11725000</v>
      </c>
      <c r="E125" s="24">
        <v>4653000</v>
      </c>
      <c r="F125" s="24">
        <v>0</v>
      </c>
      <c r="G125" s="24">
        <f>G127+G135+G137</f>
        <v>22000000</v>
      </c>
    </row>
    <row r="126" spans="1:7" ht="12.75">
      <c r="A126" s="5" t="s">
        <v>10</v>
      </c>
      <c r="B126" s="2" t="s">
        <v>8</v>
      </c>
      <c r="C126" s="23" t="s">
        <v>8</v>
      </c>
      <c r="D126" s="23" t="s">
        <v>8</v>
      </c>
      <c r="E126" s="23" t="s">
        <v>8</v>
      </c>
      <c r="F126" s="23" t="s">
        <v>8</v>
      </c>
      <c r="G126" s="23" t="s">
        <v>8</v>
      </c>
    </row>
    <row r="127" spans="1:7" ht="165" customHeight="1">
      <c r="A127" s="34" t="s">
        <v>11</v>
      </c>
      <c r="B127" s="2">
        <v>130</v>
      </c>
      <c r="C127" s="23">
        <f>SUM(D127:G127)</f>
        <v>21900000</v>
      </c>
      <c r="D127" s="23" t="s">
        <v>8</v>
      </c>
      <c r="E127" s="23" t="s">
        <v>8</v>
      </c>
      <c r="F127" s="23" t="s">
        <v>8</v>
      </c>
      <c r="G127" s="23">
        <f>SUM(G129:G132)</f>
        <v>21900000</v>
      </c>
    </row>
    <row r="128" spans="1:7" ht="12.75">
      <c r="A128" s="5" t="s">
        <v>10</v>
      </c>
      <c r="B128" s="2" t="s">
        <v>8</v>
      </c>
      <c r="C128" s="23" t="s">
        <v>8</v>
      </c>
      <c r="D128" s="23" t="s">
        <v>8</v>
      </c>
      <c r="E128" s="23" t="s">
        <v>8</v>
      </c>
      <c r="F128" s="23" t="s">
        <v>8</v>
      </c>
      <c r="G128" s="23" t="s">
        <v>8</v>
      </c>
    </row>
    <row r="129" spans="1:7" ht="30">
      <c r="A129" s="32" t="s">
        <v>187</v>
      </c>
      <c r="B129" s="2"/>
      <c r="C129" s="23">
        <f>SUM(D129:G129)</f>
        <v>21500000</v>
      </c>
      <c r="D129" s="23" t="s">
        <v>8</v>
      </c>
      <c r="E129" s="23" t="s">
        <v>8</v>
      </c>
      <c r="F129" s="23" t="s">
        <v>8</v>
      </c>
      <c r="G129" s="23">
        <v>21500000</v>
      </c>
    </row>
    <row r="130" spans="1:7" ht="30">
      <c r="A130" s="32" t="s">
        <v>188</v>
      </c>
      <c r="B130" s="2"/>
      <c r="C130" s="23">
        <f>SUM(D130:G130)</f>
        <v>0</v>
      </c>
      <c r="D130" s="23" t="s">
        <v>8</v>
      </c>
      <c r="E130" s="23" t="s">
        <v>8</v>
      </c>
      <c r="F130" s="23" t="s">
        <v>8</v>
      </c>
      <c r="G130" s="23">
        <v>0</v>
      </c>
    </row>
    <row r="131" spans="1:7" ht="30">
      <c r="A131" s="32" t="s">
        <v>189</v>
      </c>
      <c r="B131" s="2"/>
      <c r="C131" s="23">
        <f>SUM(D131:G131)</f>
        <v>200000</v>
      </c>
      <c r="D131" s="23"/>
      <c r="E131" s="23"/>
      <c r="F131" s="23"/>
      <c r="G131" s="23">
        <v>200000</v>
      </c>
    </row>
    <row r="132" spans="1:7" ht="120">
      <c r="A132" s="32" t="s">
        <v>190</v>
      </c>
      <c r="B132" s="2"/>
      <c r="C132" s="23">
        <f>SUM(D132:G132)</f>
        <v>200000</v>
      </c>
      <c r="D132" s="23"/>
      <c r="E132" s="23"/>
      <c r="F132" s="23"/>
      <c r="G132" s="23">
        <v>200000</v>
      </c>
    </row>
    <row r="133" spans="1:7" ht="120">
      <c r="A133" s="34" t="s">
        <v>12</v>
      </c>
      <c r="B133" s="2">
        <v>130</v>
      </c>
      <c r="C133" s="23">
        <f>SUM(D133:G133)</f>
        <v>100000</v>
      </c>
      <c r="D133" s="23" t="s">
        <v>8</v>
      </c>
      <c r="E133" s="23" t="s">
        <v>8</v>
      </c>
      <c r="F133" s="23" t="s">
        <v>8</v>
      </c>
      <c r="G133" s="23">
        <f>G135</f>
        <v>100000</v>
      </c>
    </row>
    <row r="134" spans="1:7" ht="12.75">
      <c r="A134" s="5" t="s">
        <v>10</v>
      </c>
      <c r="B134" s="2" t="s">
        <v>8</v>
      </c>
      <c r="C134" s="23" t="s">
        <v>8</v>
      </c>
      <c r="D134" s="23" t="s">
        <v>8</v>
      </c>
      <c r="E134" s="23" t="s">
        <v>8</v>
      </c>
      <c r="F134" s="23" t="s">
        <v>8</v>
      </c>
      <c r="G134" s="23" t="s">
        <v>8</v>
      </c>
    </row>
    <row r="135" spans="1:7" ht="90">
      <c r="A135" s="34" t="s">
        <v>191</v>
      </c>
      <c r="B135" s="2"/>
      <c r="C135" s="23">
        <f>SUM(D135:G135)</f>
        <v>100000</v>
      </c>
      <c r="D135" s="23" t="s">
        <v>8</v>
      </c>
      <c r="E135" s="23" t="s">
        <v>8</v>
      </c>
      <c r="F135" s="23" t="s">
        <v>8</v>
      </c>
      <c r="G135" s="23">
        <v>100000</v>
      </c>
    </row>
    <row r="136" spans="1:7" ht="12.75" hidden="1">
      <c r="A136" s="5"/>
      <c r="B136" s="2"/>
      <c r="C136" s="23">
        <f aca="true" t="shared" si="2" ref="C136:C147">SUM(D136:G136)</f>
        <v>0</v>
      </c>
      <c r="D136" s="23" t="s">
        <v>8</v>
      </c>
      <c r="E136" s="23" t="s">
        <v>8</v>
      </c>
      <c r="F136" s="23" t="s">
        <v>8</v>
      </c>
      <c r="G136" s="23"/>
    </row>
    <row r="137" spans="1:7" ht="25.5" hidden="1">
      <c r="A137" s="5" t="s">
        <v>13</v>
      </c>
      <c r="B137" s="2" t="s">
        <v>8</v>
      </c>
      <c r="C137" s="23">
        <f t="shared" si="2"/>
        <v>0</v>
      </c>
      <c r="D137" s="23" t="s">
        <v>8</v>
      </c>
      <c r="E137" s="23" t="s">
        <v>8</v>
      </c>
      <c r="F137" s="23" t="s">
        <v>8</v>
      </c>
      <c r="G137" s="23"/>
    </row>
    <row r="138" spans="1:7" ht="12.75" hidden="1">
      <c r="A138" s="5" t="s">
        <v>10</v>
      </c>
      <c r="B138" s="2" t="s">
        <v>8</v>
      </c>
      <c r="C138" s="23">
        <f t="shared" si="2"/>
        <v>0</v>
      </c>
      <c r="D138" s="23" t="s">
        <v>8</v>
      </c>
      <c r="E138" s="23" t="s">
        <v>8</v>
      </c>
      <c r="F138" s="23" t="s">
        <v>8</v>
      </c>
      <c r="G138" s="23" t="s">
        <v>8</v>
      </c>
    </row>
    <row r="139" spans="1:7" ht="51" hidden="1">
      <c r="A139" s="15" t="s">
        <v>14</v>
      </c>
      <c r="B139" s="2">
        <v>120</v>
      </c>
      <c r="C139" s="23">
        <f t="shared" si="2"/>
        <v>0</v>
      </c>
      <c r="D139" s="23" t="s">
        <v>8</v>
      </c>
      <c r="E139" s="23" t="s">
        <v>8</v>
      </c>
      <c r="F139" s="23" t="s">
        <v>8</v>
      </c>
      <c r="G139" s="23"/>
    </row>
    <row r="140" spans="1:7" ht="25.5" hidden="1">
      <c r="A140" s="5" t="s">
        <v>15</v>
      </c>
      <c r="B140" s="2">
        <v>140</v>
      </c>
      <c r="C140" s="23">
        <f t="shared" si="2"/>
        <v>0</v>
      </c>
      <c r="D140" s="23" t="s">
        <v>8</v>
      </c>
      <c r="E140" s="23" t="s">
        <v>8</v>
      </c>
      <c r="F140" s="23" t="s">
        <v>8</v>
      </c>
      <c r="G140" s="23"/>
    </row>
    <row r="141" spans="1:7" ht="25.5" hidden="1">
      <c r="A141" s="5" t="s">
        <v>16</v>
      </c>
      <c r="B141" s="2">
        <v>180</v>
      </c>
      <c r="C141" s="23">
        <f t="shared" si="2"/>
        <v>0</v>
      </c>
      <c r="D141" s="23" t="s">
        <v>8</v>
      </c>
      <c r="E141" s="23" t="s">
        <v>8</v>
      </c>
      <c r="F141" s="23" t="s">
        <v>8</v>
      </c>
      <c r="G141" s="23"/>
    </row>
    <row r="142" spans="1:7" ht="25.5" hidden="1">
      <c r="A142" s="5" t="s">
        <v>17</v>
      </c>
      <c r="B142" s="2" t="s">
        <v>8</v>
      </c>
      <c r="C142" s="23">
        <f t="shared" si="2"/>
        <v>0</v>
      </c>
      <c r="D142" s="23" t="s">
        <v>8</v>
      </c>
      <c r="E142" s="23" t="s">
        <v>8</v>
      </c>
      <c r="F142" s="23" t="s">
        <v>8</v>
      </c>
      <c r="G142" s="23"/>
    </row>
    <row r="143" spans="1:7" ht="25.5" hidden="1">
      <c r="A143" s="5" t="s">
        <v>18</v>
      </c>
      <c r="B143" s="2">
        <v>410</v>
      </c>
      <c r="C143" s="23">
        <f t="shared" si="2"/>
        <v>0</v>
      </c>
      <c r="D143" s="23" t="s">
        <v>8</v>
      </c>
      <c r="E143" s="23" t="s">
        <v>8</v>
      </c>
      <c r="F143" s="23" t="s">
        <v>8</v>
      </c>
      <c r="G143" s="23"/>
    </row>
    <row r="144" spans="1:7" ht="25.5" hidden="1">
      <c r="A144" s="5" t="s">
        <v>19</v>
      </c>
      <c r="B144" s="2">
        <v>420</v>
      </c>
      <c r="C144" s="23">
        <f t="shared" si="2"/>
        <v>0</v>
      </c>
      <c r="D144" s="23"/>
      <c r="E144" s="23"/>
      <c r="F144" s="23"/>
      <c r="G144" s="23"/>
    </row>
    <row r="145" spans="1:7" ht="25.5" hidden="1">
      <c r="A145" s="5" t="s">
        <v>20</v>
      </c>
      <c r="B145" s="2">
        <v>440</v>
      </c>
      <c r="C145" s="23">
        <f t="shared" si="2"/>
        <v>0</v>
      </c>
      <c r="D145" s="23" t="s">
        <v>8</v>
      </c>
      <c r="E145" s="23" t="s">
        <v>8</v>
      </c>
      <c r="F145" s="23" t="s">
        <v>8</v>
      </c>
      <c r="G145" s="23"/>
    </row>
    <row r="146" spans="1:7" ht="12.75" hidden="1">
      <c r="A146" s="5" t="s">
        <v>21</v>
      </c>
      <c r="B146" s="2">
        <v>180</v>
      </c>
      <c r="C146" s="23">
        <f t="shared" si="2"/>
        <v>0</v>
      </c>
      <c r="D146" s="23" t="s">
        <v>8</v>
      </c>
      <c r="E146" s="23" t="s">
        <v>8</v>
      </c>
      <c r="F146" s="23" t="s">
        <v>8</v>
      </c>
      <c r="G146" s="23"/>
    </row>
    <row r="147" spans="1:7" ht="12.75">
      <c r="A147" s="6" t="s">
        <v>22</v>
      </c>
      <c r="B147" s="3">
        <v>900</v>
      </c>
      <c r="C147" s="23">
        <f t="shared" si="2"/>
        <v>38378000</v>
      </c>
      <c r="D147" s="24">
        <f>D149</f>
        <v>11725000</v>
      </c>
      <c r="E147" s="24">
        <f>E149</f>
        <v>4653000</v>
      </c>
      <c r="F147" s="24"/>
      <c r="G147" s="24">
        <f>G149+G180+G172</f>
        <v>22000000</v>
      </c>
    </row>
    <row r="148" spans="1:7" ht="12.75">
      <c r="A148" s="5" t="s">
        <v>10</v>
      </c>
      <c r="B148" s="2" t="s">
        <v>8</v>
      </c>
      <c r="C148" s="23" t="s">
        <v>8</v>
      </c>
      <c r="D148" s="23" t="s">
        <v>8</v>
      </c>
      <c r="E148" s="23" t="s">
        <v>8</v>
      </c>
      <c r="F148" s="23" t="s">
        <v>8</v>
      </c>
      <c r="G148" s="23" t="s">
        <v>23</v>
      </c>
    </row>
    <row r="149" spans="1:7" ht="15">
      <c r="A149" s="32" t="s">
        <v>24</v>
      </c>
      <c r="B149" s="2">
        <v>200</v>
      </c>
      <c r="C149" s="23">
        <f>SUM(D149:G149)</f>
        <v>35028000</v>
      </c>
      <c r="D149" s="23">
        <f>D150+D154+D172</f>
        <v>11725000</v>
      </c>
      <c r="E149" s="23">
        <v>4653000</v>
      </c>
      <c r="F149" s="23"/>
      <c r="G149" s="23">
        <f>+G150+G154+G170</f>
        <v>18650000</v>
      </c>
    </row>
    <row r="150" spans="1:7" ht="30">
      <c r="A150" s="32" t="s">
        <v>25</v>
      </c>
      <c r="B150" s="2">
        <v>210</v>
      </c>
      <c r="C150" s="23">
        <f aca="true" t="shared" si="3" ref="C150:C180">SUM(D150:G150)</f>
        <v>24705000</v>
      </c>
      <c r="D150" s="23">
        <f>SUM(D151:D153)</f>
        <v>9765000</v>
      </c>
      <c r="E150" s="23"/>
      <c r="F150" s="23"/>
      <c r="G150" s="23">
        <f>SUM(G151:G153)</f>
        <v>14940000</v>
      </c>
    </row>
    <row r="151" spans="1:7" ht="15">
      <c r="A151" s="32" t="s">
        <v>26</v>
      </c>
      <c r="B151" s="2">
        <v>211</v>
      </c>
      <c r="C151" s="23">
        <f t="shared" si="3"/>
        <v>19000000</v>
      </c>
      <c r="D151" s="23">
        <v>7500000</v>
      </c>
      <c r="E151" s="23"/>
      <c r="F151" s="23"/>
      <c r="G151" s="23">
        <v>11500000</v>
      </c>
    </row>
    <row r="152" spans="1:7" ht="15">
      <c r="A152" s="32" t="s">
        <v>27</v>
      </c>
      <c r="B152" s="2">
        <v>212</v>
      </c>
      <c r="C152" s="23">
        <f t="shared" si="3"/>
        <v>40000</v>
      </c>
      <c r="D152" s="23"/>
      <c r="E152" s="23"/>
      <c r="F152" s="23"/>
      <c r="G152" s="23">
        <v>40000</v>
      </c>
    </row>
    <row r="153" spans="1:7" ht="30">
      <c r="A153" s="32" t="s">
        <v>28</v>
      </c>
      <c r="B153" s="2">
        <v>213</v>
      </c>
      <c r="C153" s="23">
        <f t="shared" si="3"/>
        <v>5665000</v>
      </c>
      <c r="D153" s="23">
        <v>2265000</v>
      </c>
      <c r="E153" s="23"/>
      <c r="F153" s="23"/>
      <c r="G153" s="23">
        <v>3400000</v>
      </c>
    </row>
    <row r="154" spans="1:7" ht="15">
      <c r="A154" s="32" t="s">
        <v>29</v>
      </c>
      <c r="B154" s="2">
        <v>220</v>
      </c>
      <c r="C154" s="23">
        <f t="shared" si="3"/>
        <v>4920000</v>
      </c>
      <c r="D154" s="23">
        <f>SUM(D155:D160)</f>
        <v>1460000</v>
      </c>
      <c r="E154" s="23"/>
      <c r="F154" s="23"/>
      <c r="G154" s="23">
        <f>SUM(G155:G160)</f>
        <v>3460000</v>
      </c>
    </row>
    <row r="155" spans="1:7" ht="15">
      <c r="A155" s="32" t="s">
        <v>30</v>
      </c>
      <c r="B155" s="2">
        <v>221</v>
      </c>
      <c r="C155" s="23">
        <f t="shared" si="3"/>
        <v>400000</v>
      </c>
      <c r="D155" s="23"/>
      <c r="E155" s="23"/>
      <c r="F155" s="23"/>
      <c r="G155" s="23">
        <v>400000</v>
      </c>
    </row>
    <row r="156" spans="1:7" ht="15">
      <c r="A156" s="32" t="s">
        <v>31</v>
      </c>
      <c r="B156" s="2">
        <v>222</v>
      </c>
      <c r="C156" s="23">
        <f t="shared" si="3"/>
        <v>50000</v>
      </c>
      <c r="D156" s="23"/>
      <c r="E156" s="23"/>
      <c r="F156" s="23"/>
      <c r="G156" s="23">
        <v>50000</v>
      </c>
    </row>
    <row r="157" spans="1:7" ht="15">
      <c r="A157" s="32" t="s">
        <v>32</v>
      </c>
      <c r="B157" s="2">
        <v>223</v>
      </c>
      <c r="C157" s="23">
        <f t="shared" si="3"/>
        <v>1810000</v>
      </c>
      <c r="D157" s="23">
        <v>810000</v>
      </c>
      <c r="E157" s="23"/>
      <c r="F157" s="23"/>
      <c r="G157" s="23">
        <v>1000000</v>
      </c>
    </row>
    <row r="158" spans="1:7" ht="30">
      <c r="A158" s="32" t="s">
        <v>33</v>
      </c>
      <c r="B158" s="2">
        <v>224</v>
      </c>
      <c r="C158" s="23">
        <f t="shared" si="3"/>
        <v>10000</v>
      </c>
      <c r="D158" s="23"/>
      <c r="E158" s="23"/>
      <c r="F158" s="23"/>
      <c r="G158" s="23">
        <v>10000</v>
      </c>
    </row>
    <row r="159" spans="1:7" ht="30">
      <c r="A159" s="32" t="s">
        <v>34</v>
      </c>
      <c r="B159" s="2">
        <v>225</v>
      </c>
      <c r="C159" s="23">
        <f t="shared" si="3"/>
        <v>1150000</v>
      </c>
      <c r="D159" s="23">
        <v>350000</v>
      </c>
      <c r="E159" s="23"/>
      <c r="F159" s="23"/>
      <c r="G159" s="23">
        <v>800000</v>
      </c>
    </row>
    <row r="160" spans="1:7" ht="15">
      <c r="A160" s="32" t="s">
        <v>35</v>
      </c>
      <c r="B160" s="2">
        <v>226</v>
      </c>
      <c r="C160" s="23">
        <f t="shared" si="3"/>
        <v>1500000</v>
      </c>
      <c r="D160" s="23">
        <v>300000</v>
      </c>
      <c r="E160" s="23"/>
      <c r="F160" s="23"/>
      <c r="G160" s="23">
        <v>1200000</v>
      </c>
    </row>
    <row r="161" spans="1:7" ht="30" hidden="1">
      <c r="A161" s="32" t="s">
        <v>36</v>
      </c>
      <c r="B161" s="2">
        <v>230</v>
      </c>
      <c r="C161" s="23">
        <f t="shared" si="3"/>
        <v>0</v>
      </c>
      <c r="D161" s="23"/>
      <c r="E161" s="23"/>
      <c r="F161" s="23"/>
      <c r="G161" s="23"/>
    </row>
    <row r="162" spans="1:7" ht="15" hidden="1">
      <c r="A162" s="32" t="s">
        <v>37</v>
      </c>
      <c r="B162" s="2">
        <v>231</v>
      </c>
      <c r="C162" s="23">
        <f t="shared" si="3"/>
        <v>0</v>
      </c>
      <c r="D162" s="23"/>
      <c r="E162" s="23"/>
      <c r="F162" s="23"/>
      <c r="G162" s="23"/>
    </row>
    <row r="163" spans="1:7" ht="30" hidden="1">
      <c r="A163" s="32" t="s">
        <v>38</v>
      </c>
      <c r="B163" s="2">
        <v>240</v>
      </c>
      <c r="C163" s="23">
        <f t="shared" si="3"/>
        <v>0</v>
      </c>
      <c r="D163" s="23"/>
      <c r="E163" s="23"/>
      <c r="F163" s="23"/>
      <c r="G163" s="23"/>
    </row>
    <row r="164" spans="1:7" ht="45" hidden="1">
      <c r="A164" s="32" t="s">
        <v>39</v>
      </c>
      <c r="B164" s="2">
        <v>241</v>
      </c>
      <c r="C164" s="23">
        <f t="shared" si="3"/>
        <v>0</v>
      </c>
      <c r="D164" s="23"/>
      <c r="E164" s="23"/>
      <c r="F164" s="23"/>
      <c r="G164" s="23"/>
    </row>
    <row r="165" spans="1:7" ht="60" hidden="1">
      <c r="A165" s="32" t="s">
        <v>40</v>
      </c>
      <c r="B165" s="2">
        <v>242</v>
      </c>
      <c r="C165" s="23">
        <f t="shared" si="3"/>
        <v>0</v>
      </c>
      <c r="D165" s="23"/>
      <c r="E165" s="23"/>
      <c r="F165" s="23"/>
      <c r="G165" s="23"/>
    </row>
    <row r="166" spans="1:7" ht="30" hidden="1">
      <c r="A166" s="32" t="s">
        <v>41</v>
      </c>
      <c r="B166" s="2">
        <v>250</v>
      </c>
      <c r="C166" s="23">
        <f t="shared" si="3"/>
        <v>0</v>
      </c>
      <c r="D166" s="23"/>
      <c r="E166" s="23"/>
      <c r="F166" s="23"/>
      <c r="G166" s="23"/>
    </row>
    <row r="167" spans="1:7" ht="30" hidden="1">
      <c r="A167" s="32" t="s">
        <v>42</v>
      </c>
      <c r="B167" s="2">
        <v>253</v>
      </c>
      <c r="C167" s="23">
        <f t="shared" si="3"/>
        <v>0</v>
      </c>
      <c r="D167" s="23"/>
      <c r="E167" s="23"/>
      <c r="F167" s="23"/>
      <c r="G167" s="23"/>
    </row>
    <row r="168" spans="1:7" ht="15" hidden="1">
      <c r="A168" s="32" t="s">
        <v>43</v>
      </c>
      <c r="B168" s="2">
        <v>260</v>
      </c>
      <c r="C168" s="23">
        <f t="shared" si="3"/>
        <v>0</v>
      </c>
      <c r="D168" s="23"/>
      <c r="E168" s="23"/>
      <c r="F168" s="23"/>
      <c r="G168" s="23"/>
    </row>
    <row r="169" spans="1:7" ht="30" hidden="1">
      <c r="A169" s="32" t="s">
        <v>44</v>
      </c>
      <c r="B169" s="2">
        <v>262</v>
      </c>
      <c r="C169" s="23">
        <f t="shared" si="3"/>
        <v>0</v>
      </c>
      <c r="D169" s="23"/>
      <c r="E169" s="23"/>
      <c r="F169" s="23"/>
      <c r="G169" s="23"/>
    </row>
    <row r="170" spans="1:7" ht="15">
      <c r="A170" s="32" t="s">
        <v>45</v>
      </c>
      <c r="B170" s="2">
        <v>290</v>
      </c>
      <c r="C170" s="23">
        <f t="shared" si="3"/>
        <v>4903000</v>
      </c>
      <c r="D170" s="23"/>
      <c r="E170" s="23">
        <v>4653000</v>
      </c>
      <c r="F170" s="23"/>
      <c r="G170" s="23">
        <v>250000</v>
      </c>
    </row>
    <row r="171" spans="1:7" ht="15">
      <c r="A171" s="32" t="s">
        <v>46</v>
      </c>
      <c r="B171" s="2">
        <v>290</v>
      </c>
      <c r="C171" s="23">
        <f t="shared" si="3"/>
        <v>4673000</v>
      </c>
      <c r="D171" s="23"/>
      <c r="E171" s="23">
        <v>4653000</v>
      </c>
      <c r="F171" s="23"/>
      <c r="G171" s="23">
        <v>20000</v>
      </c>
    </row>
    <row r="172" spans="1:7" ht="15">
      <c r="A172" s="32" t="s">
        <v>47</v>
      </c>
      <c r="B172" s="2">
        <v>300</v>
      </c>
      <c r="C172" s="23">
        <f t="shared" si="3"/>
        <v>1350000</v>
      </c>
      <c r="D172" s="23">
        <f>SUM(D173:D176)</f>
        <v>500000</v>
      </c>
      <c r="E172" s="23"/>
      <c r="F172" s="23"/>
      <c r="G172" s="23">
        <f>SUM(G173:G176)</f>
        <v>850000</v>
      </c>
    </row>
    <row r="173" spans="1:7" ht="30">
      <c r="A173" s="32" t="s">
        <v>48</v>
      </c>
      <c r="B173" s="2">
        <v>310</v>
      </c>
      <c r="C173" s="23">
        <f t="shared" si="3"/>
        <v>750000</v>
      </c>
      <c r="D173" s="23">
        <v>400000</v>
      </c>
      <c r="E173" s="23"/>
      <c r="F173" s="23"/>
      <c r="G173" s="23">
        <v>350000</v>
      </c>
    </row>
    <row r="174" spans="1:7" ht="30" hidden="1">
      <c r="A174" s="32" t="s">
        <v>49</v>
      </c>
      <c r="B174" s="2">
        <v>320</v>
      </c>
      <c r="C174" s="23">
        <f t="shared" si="3"/>
        <v>0</v>
      </c>
      <c r="D174" s="23"/>
      <c r="E174" s="23"/>
      <c r="F174" s="23"/>
      <c r="G174" s="23"/>
    </row>
    <row r="175" spans="1:7" ht="30" hidden="1">
      <c r="A175" s="32" t="s">
        <v>50</v>
      </c>
      <c r="B175" s="2">
        <v>330</v>
      </c>
      <c r="C175" s="23">
        <f t="shared" si="3"/>
        <v>0</v>
      </c>
      <c r="D175" s="23"/>
      <c r="E175" s="23"/>
      <c r="F175" s="23"/>
      <c r="G175" s="23"/>
    </row>
    <row r="176" spans="1:7" ht="30">
      <c r="A176" s="32" t="s">
        <v>51</v>
      </c>
      <c r="B176" s="2">
        <v>340</v>
      </c>
      <c r="C176" s="23">
        <f t="shared" si="3"/>
        <v>600000</v>
      </c>
      <c r="D176" s="23">
        <v>100000</v>
      </c>
      <c r="E176" s="23"/>
      <c r="F176" s="23"/>
      <c r="G176" s="23">
        <v>500000</v>
      </c>
    </row>
    <row r="177" spans="1:7" ht="12.75" hidden="1">
      <c r="A177" s="5" t="s">
        <v>52</v>
      </c>
      <c r="B177" s="2">
        <v>500</v>
      </c>
      <c r="C177" s="23">
        <f t="shared" si="3"/>
        <v>0</v>
      </c>
      <c r="D177" s="23"/>
      <c r="E177" s="23"/>
      <c r="F177" s="23"/>
      <c r="G177" s="23"/>
    </row>
    <row r="178" spans="1:7" ht="38.25" hidden="1">
      <c r="A178" s="5" t="s">
        <v>53</v>
      </c>
      <c r="B178" s="2">
        <v>520</v>
      </c>
      <c r="C178" s="23">
        <f t="shared" si="3"/>
        <v>0</v>
      </c>
      <c r="D178" s="23"/>
      <c r="E178" s="23"/>
      <c r="F178" s="23"/>
      <c r="G178" s="23"/>
    </row>
    <row r="179" spans="1:7" ht="25.5" hidden="1">
      <c r="A179" s="5" t="s">
        <v>54</v>
      </c>
      <c r="B179" s="2">
        <v>530</v>
      </c>
      <c r="C179" s="23">
        <f t="shared" si="3"/>
        <v>0</v>
      </c>
      <c r="D179" s="23"/>
      <c r="E179" s="23"/>
      <c r="F179" s="23"/>
      <c r="G179" s="23"/>
    </row>
    <row r="180" spans="1:7" ht="42.75">
      <c r="A180" s="33" t="s">
        <v>55</v>
      </c>
      <c r="B180" s="3" t="s">
        <v>8</v>
      </c>
      <c r="C180" s="23">
        <f t="shared" si="3"/>
        <v>2500000</v>
      </c>
      <c r="D180" s="24"/>
      <c r="E180" s="24"/>
      <c r="F180" s="24"/>
      <c r="G180" s="24">
        <v>2500000</v>
      </c>
    </row>
    <row r="181" spans="1:7" ht="12.75">
      <c r="A181" s="5" t="s">
        <v>10</v>
      </c>
      <c r="B181" s="2" t="s">
        <v>8</v>
      </c>
      <c r="C181" s="23" t="s">
        <v>8</v>
      </c>
      <c r="D181" s="23" t="s">
        <v>8</v>
      </c>
      <c r="E181" s="23" t="s">
        <v>8</v>
      </c>
      <c r="F181" s="23" t="s">
        <v>8</v>
      </c>
      <c r="G181" s="23" t="s">
        <v>56</v>
      </c>
    </row>
    <row r="182" spans="1:7" ht="12.75" hidden="1">
      <c r="A182" s="5" t="s">
        <v>57</v>
      </c>
      <c r="B182" s="2" t="s">
        <v>8</v>
      </c>
      <c r="C182" s="23"/>
      <c r="D182" s="23"/>
      <c r="E182" s="23"/>
      <c r="F182" s="23"/>
      <c r="G182" s="23"/>
    </row>
    <row r="183" spans="1:7" ht="38.25" hidden="1">
      <c r="A183" s="5" t="s">
        <v>58</v>
      </c>
      <c r="B183" s="2">
        <v>640</v>
      </c>
      <c r="C183" s="23"/>
      <c r="D183" s="23"/>
      <c r="E183" s="23"/>
      <c r="F183" s="23"/>
      <c r="G183" s="23"/>
    </row>
    <row r="184" spans="1:7" ht="38.25" hidden="1">
      <c r="A184" s="5" t="s">
        <v>59</v>
      </c>
      <c r="B184" s="2">
        <v>540</v>
      </c>
      <c r="C184" s="23"/>
      <c r="D184" s="23"/>
      <c r="E184" s="23"/>
      <c r="F184" s="23"/>
      <c r="G184" s="23"/>
    </row>
    <row r="185" spans="1:7" ht="51" hidden="1">
      <c r="A185" s="5" t="s">
        <v>60</v>
      </c>
      <c r="B185" s="2">
        <v>710</v>
      </c>
      <c r="C185" s="23"/>
      <c r="D185" s="23"/>
      <c r="E185" s="23"/>
      <c r="F185" s="23"/>
      <c r="G185" s="23"/>
    </row>
    <row r="186" spans="1:7" ht="51" hidden="1">
      <c r="A186" s="5" t="s">
        <v>61</v>
      </c>
      <c r="B186" s="2">
        <v>810</v>
      </c>
      <c r="C186" s="23"/>
      <c r="D186" s="23"/>
      <c r="E186" s="23"/>
      <c r="F186" s="23"/>
      <c r="G186" s="23"/>
    </row>
    <row r="187" spans="1:7" ht="12.75">
      <c r="A187" s="5" t="s">
        <v>62</v>
      </c>
      <c r="B187" s="92" t="s">
        <v>8</v>
      </c>
      <c r="C187" s="93">
        <f>SUM(D187:G188)</f>
        <v>2500000</v>
      </c>
      <c r="D187" s="93"/>
      <c r="E187" s="93"/>
      <c r="F187" s="93"/>
      <c r="G187" s="93">
        <v>2500000</v>
      </c>
    </row>
    <row r="188" spans="1:7" ht="12.75">
      <c r="A188" s="5" t="s">
        <v>63</v>
      </c>
      <c r="B188" s="92"/>
      <c r="C188" s="93"/>
      <c r="D188" s="93"/>
      <c r="E188" s="93"/>
      <c r="F188" s="93"/>
      <c r="G188" s="93"/>
    </row>
    <row r="189" spans="1:7" ht="25.5">
      <c r="A189" s="5" t="s">
        <v>64</v>
      </c>
      <c r="B189" s="2" t="s">
        <v>8</v>
      </c>
      <c r="C189" s="25">
        <f>SUM(D189:G189)</f>
        <v>2500000</v>
      </c>
      <c r="D189" s="23"/>
      <c r="E189" s="23"/>
      <c r="F189" s="23"/>
      <c r="G189" s="23">
        <v>2500000</v>
      </c>
    </row>
    <row r="190" spans="1:7" ht="25.5">
      <c r="A190" s="5" t="s">
        <v>65</v>
      </c>
      <c r="B190" s="2">
        <v>510</v>
      </c>
      <c r="C190" s="25">
        <f>SUM(D190:G190)</f>
        <v>0</v>
      </c>
      <c r="D190" s="23"/>
      <c r="E190" s="23"/>
      <c r="F190" s="23"/>
      <c r="G190" s="23"/>
    </row>
    <row r="191" spans="1:7" ht="25.5">
      <c r="A191" s="5" t="s">
        <v>66</v>
      </c>
      <c r="B191" s="2">
        <v>610</v>
      </c>
      <c r="C191" s="25">
        <f>SUM(D191:G191)</f>
        <v>2500000</v>
      </c>
      <c r="D191" s="23"/>
      <c r="E191" s="23"/>
      <c r="F191" s="23"/>
      <c r="G191" s="23">
        <v>2500000</v>
      </c>
    </row>
    <row r="192" spans="1:7" ht="25.5">
      <c r="A192" s="5" t="s">
        <v>67</v>
      </c>
      <c r="B192" s="2" t="s">
        <v>8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</row>
    <row r="193" spans="1:7" ht="12.75">
      <c r="A193" s="6" t="s">
        <v>68</v>
      </c>
      <c r="B193" s="3" t="s">
        <v>8</v>
      </c>
      <c r="C193" s="24"/>
      <c r="D193" s="24"/>
      <c r="E193" s="24"/>
      <c r="F193" s="24"/>
      <c r="G193" s="24"/>
    </row>
    <row r="194" spans="1:7" ht="12.75">
      <c r="A194" s="5" t="s">
        <v>69</v>
      </c>
      <c r="B194" s="2" t="s">
        <v>8</v>
      </c>
      <c r="C194" s="23"/>
      <c r="D194" s="23" t="s">
        <v>8</v>
      </c>
      <c r="E194" s="23" t="s">
        <v>8</v>
      </c>
      <c r="F194" s="23" t="s">
        <v>8</v>
      </c>
      <c r="G194" s="23" t="s">
        <v>56</v>
      </c>
    </row>
    <row r="195" spans="1:7" ht="12.75">
      <c r="A195" s="5" t="s">
        <v>70</v>
      </c>
      <c r="B195" s="2"/>
      <c r="C195" s="23"/>
      <c r="D195" s="23" t="s">
        <v>8</v>
      </c>
      <c r="E195" s="23" t="s">
        <v>8</v>
      </c>
      <c r="F195" s="23" t="s">
        <v>8</v>
      </c>
      <c r="G195" s="23" t="s">
        <v>56</v>
      </c>
    </row>
    <row r="196" spans="1:7" ht="25.5">
      <c r="A196" s="5" t="s">
        <v>71</v>
      </c>
      <c r="B196" s="2" t="s">
        <v>8</v>
      </c>
      <c r="C196" s="23"/>
      <c r="D196" s="23"/>
      <c r="E196" s="23"/>
      <c r="F196" s="23"/>
      <c r="G196" s="23"/>
    </row>
    <row r="197" spans="1:7" ht="12.75">
      <c r="A197" s="103" t="s">
        <v>86</v>
      </c>
      <c r="B197" s="104"/>
      <c r="C197" s="104"/>
      <c r="D197" s="104"/>
      <c r="E197" s="104"/>
      <c r="F197" s="104"/>
      <c r="G197" s="104"/>
    </row>
    <row r="198" spans="1:7" ht="12.75">
      <c r="A198" s="26"/>
      <c r="B198" s="26"/>
      <c r="C198" s="26"/>
      <c r="D198" s="26"/>
      <c r="E198" s="26"/>
      <c r="F198" s="26"/>
      <c r="G198" s="26"/>
    </row>
    <row r="200" spans="1:7" ht="15.75">
      <c r="A200" s="79" t="s">
        <v>196</v>
      </c>
      <c r="B200" s="79"/>
      <c r="C200" s="79"/>
      <c r="D200" s="79"/>
      <c r="E200" s="79"/>
      <c r="F200" s="79"/>
      <c r="G200" s="79"/>
    </row>
    <row r="201" spans="1:7" ht="12.75">
      <c r="A201" s="22"/>
      <c r="B201" s="22"/>
      <c r="C201" s="22"/>
      <c r="D201" s="22"/>
      <c r="E201" s="22"/>
      <c r="F201" s="22"/>
      <c r="G201" s="22"/>
    </row>
    <row r="202" spans="1:7" ht="12.75">
      <c r="A202" s="87" t="s">
        <v>0</v>
      </c>
      <c r="B202" s="87" t="s">
        <v>1</v>
      </c>
      <c r="C202" s="95" t="s">
        <v>2</v>
      </c>
      <c r="D202" s="87" t="s">
        <v>3</v>
      </c>
      <c r="E202" s="87"/>
      <c r="F202" s="87"/>
      <c r="G202" s="87"/>
    </row>
    <row r="203" spans="1:7" ht="63.75">
      <c r="A203" s="94"/>
      <c r="B203" s="94"/>
      <c r="C203" s="96"/>
      <c r="D203" s="8" t="s">
        <v>4</v>
      </c>
      <c r="E203" s="8" t="s">
        <v>5</v>
      </c>
      <c r="F203" s="8" t="s">
        <v>91</v>
      </c>
      <c r="G203" s="14" t="s">
        <v>6</v>
      </c>
    </row>
    <row r="204" spans="1:7" ht="12.75">
      <c r="A204" s="4">
        <v>1</v>
      </c>
      <c r="B204" s="2">
        <v>2</v>
      </c>
      <c r="C204" s="2">
        <v>3</v>
      </c>
      <c r="D204" s="2">
        <v>4</v>
      </c>
      <c r="E204" s="2">
        <v>5</v>
      </c>
      <c r="F204" s="2">
        <v>6</v>
      </c>
      <c r="G204" s="2">
        <v>7</v>
      </c>
    </row>
    <row r="205" spans="1:7" ht="30">
      <c r="A205" s="32" t="s">
        <v>7</v>
      </c>
      <c r="B205" s="2" t="s">
        <v>8</v>
      </c>
      <c r="C205" s="23">
        <f>SUM(D205:G205)</f>
        <v>0</v>
      </c>
      <c r="D205" s="23">
        <v>0</v>
      </c>
      <c r="E205" s="23">
        <v>0</v>
      </c>
      <c r="F205" s="23"/>
      <c r="G205" s="23">
        <v>0</v>
      </c>
    </row>
    <row r="206" spans="1:7" ht="14.25">
      <c r="A206" s="33" t="s">
        <v>9</v>
      </c>
      <c r="B206" s="3" t="s">
        <v>8</v>
      </c>
      <c r="C206" s="24">
        <f>SUM(D206:G206)</f>
        <v>41346000</v>
      </c>
      <c r="D206" s="24">
        <v>12846000</v>
      </c>
      <c r="E206" s="24">
        <v>5500000</v>
      </c>
      <c r="F206" s="24"/>
      <c r="G206" s="24">
        <f>G208+G216+G218</f>
        <v>23000000</v>
      </c>
    </row>
    <row r="207" spans="1:7" ht="12.75">
      <c r="A207" s="5" t="s">
        <v>10</v>
      </c>
      <c r="B207" s="2" t="s">
        <v>8</v>
      </c>
      <c r="C207" s="23" t="s">
        <v>8</v>
      </c>
      <c r="D207" s="23" t="s">
        <v>8</v>
      </c>
      <c r="E207" s="23" t="s">
        <v>8</v>
      </c>
      <c r="F207" s="23" t="s">
        <v>8</v>
      </c>
      <c r="G207" s="23" t="s">
        <v>8</v>
      </c>
    </row>
    <row r="208" spans="1:7" ht="163.5" customHeight="1">
      <c r="A208" s="34" t="s">
        <v>11</v>
      </c>
      <c r="B208" s="2">
        <v>130</v>
      </c>
      <c r="C208" s="23">
        <f>SUM(D208:G208)</f>
        <v>22900000</v>
      </c>
      <c r="D208" s="23" t="s">
        <v>8</v>
      </c>
      <c r="E208" s="23" t="s">
        <v>8</v>
      </c>
      <c r="F208" s="23" t="s">
        <v>8</v>
      </c>
      <c r="G208" s="23">
        <f>SUM(G210:G213)</f>
        <v>22900000</v>
      </c>
    </row>
    <row r="209" spans="1:7" ht="12.75">
      <c r="A209" s="5" t="s">
        <v>10</v>
      </c>
      <c r="B209" s="2" t="s">
        <v>8</v>
      </c>
      <c r="C209" s="23" t="s">
        <v>8</v>
      </c>
      <c r="D209" s="23" t="s">
        <v>8</v>
      </c>
      <c r="E209" s="23" t="s">
        <v>8</v>
      </c>
      <c r="F209" s="23" t="s">
        <v>8</v>
      </c>
      <c r="G209" s="23" t="s">
        <v>8</v>
      </c>
    </row>
    <row r="210" spans="1:7" ht="30">
      <c r="A210" s="32" t="s">
        <v>187</v>
      </c>
      <c r="B210" s="2"/>
      <c r="C210" s="23">
        <f>SUM(D210:G210)</f>
        <v>22500000</v>
      </c>
      <c r="D210" s="23" t="s">
        <v>8</v>
      </c>
      <c r="E210" s="23" t="s">
        <v>8</v>
      </c>
      <c r="F210" s="23" t="s">
        <v>8</v>
      </c>
      <c r="G210" s="23">
        <v>22500000</v>
      </c>
    </row>
    <row r="211" spans="1:7" ht="30">
      <c r="A211" s="32" t="s">
        <v>188</v>
      </c>
      <c r="B211" s="2"/>
      <c r="C211" s="23">
        <f>SUM(D211:G211)</f>
        <v>100000</v>
      </c>
      <c r="D211" s="23" t="s">
        <v>8</v>
      </c>
      <c r="E211" s="23" t="s">
        <v>8</v>
      </c>
      <c r="F211" s="23" t="s">
        <v>8</v>
      </c>
      <c r="G211" s="23">
        <v>100000</v>
      </c>
    </row>
    <row r="212" spans="1:7" ht="30">
      <c r="A212" s="32" t="s">
        <v>189</v>
      </c>
      <c r="B212" s="2"/>
      <c r="C212" s="23">
        <f>SUM(D212:G212)</f>
        <v>150000</v>
      </c>
      <c r="D212" s="23"/>
      <c r="E212" s="23"/>
      <c r="F212" s="23"/>
      <c r="G212" s="23">
        <v>150000</v>
      </c>
    </row>
    <row r="213" spans="1:7" ht="120">
      <c r="A213" s="32" t="s">
        <v>190</v>
      </c>
      <c r="B213" s="2"/>
      <c r="C213" s="23">
        <f>SUM(D213:G213)</f>
        <v>150000</v>
      </c>
      <c r="D213" s="23"/>
      <c r="E213" s="23"/>
      <c r="F213" s="23"/>
      <c r="G213" s="23">
        <v>150000</v>
      </c>
    </row>
    <row r="214" spans="1:7" ht="120">
      <c r="A214" s="34" t="s">
        <v>12</v>
      </c>
      <c r="B214" s="2">
        <v>130</v>
      </c>
      <c r="C214" s="23">
        <f>SUM(D214:G214)</f>
        <v>100000</v>
      </c>
      <c r="D214" s="23" t="s">
        <v>8</v>
      </c>
      <c r="E214" s="23" t="s">
        <v>8</v>
      </c>
      <c r="F214" s="23" t="s">
        <v>8</v>
      </c>
      <c r="G214" s="23">
        <f>G216</f>
        <v>100000</v>
      </c>
    </row>
    <row r="215" spans="1:7" ht="12.75">
      <c r="A215" s="5" t="s">
        <v>10</v>
      </c>
      <c r="B215" s="2" t="s">
        <v>8</v>
      </c>
      <c r="C215" s="23" t="s">
        <v>8</v>
      </c>
      <c r="D215" s="23" t="s">
        <v>8</v>
      </c>
      <c r="E215" s="23" t="s">
        <v>8</v>
      </c>
      <c r="F215" s="23" t="s">
        <v>8</v>
      </c>
      <c r="G215" s="23" t="s">
        <v>8</v>
      </c>
    </row>
    <row r="216" spans="1:7" ht="90">
      <c r="A216" s="34" t="s">
        <v>191</v>
      </c>
      <c r="B216" s="2"/>
      <c r="C216" s="23">
        <f>SUM(D216:G216)</f>
        <v>100000</v>
      </c>
      <c r="D216" s="23" t="s">
        <v>8</v>
      </c>
      <c r="E216" s="23" t="s">
        <v>8</v>
      </c>
      <c r="F216" s="23" t="s">
        <v>8</v>
      </c>
      <c r="G216" s="23">
        <v>100000</v>
      </c>
    </row>
    <row r="217" spans="1:7" ht="12.75" hidden="1">
      <c r="A217" s="5"/>
      <c r="B217" s="2"/>
      <c r="C217" s="23">
        <f aca="true" t="shared" si="4" ref="C217:C228">SUM(D217:G217)</f>
        <v>0</v>
      </c>
      <c r="D217" s="23" t="s">
        <v>8</v>
      </c>
      <c r="E217" s="23" t="s">
        <v>8</v>
      </c>
      <c r="F217" s="23" t="s">
        <v>8</v>
      </c>
      <c r="G217" s="23"/>
    </row>
    <row r="218" spans="1:7" ht="25.5" hidden="1">
      <c r="A218" s="5" t="s">
        <v>13</v>
      </c>
      <c r="B218" s="2" t="s">
        <v>8</v>
      </c>
      <c r="C218" s="23">
        <f t="shared" si="4"/>
        <v>0</v>
      </c>
      <c r="D218" s="23" t="s">
        <v>8</v>
      </c>
      <c r="E218" s="23" t="s">
        <v>8</v>
      </c>
      <c r="F218" s="23" t="s">
        <v>8</v>
      </c>
      <c r="G218" s="23"/>
    </row>
    <row r="219" spans="1:7" ht="12.75" hidden="1">
      <c r="A219" s="5" t="s">
        <v>10</v>
      </c>
      <c r="B219" s="2" t="s">
        <v>8</v>
      </c>
      <c r="C219" s="23">
        <f t="shared" si="4"/>
        <v>0</v>
      </c>
      <c r="D219" s="23" t="s">
        <v>8</v>
      </c>
      <c r="E219" s="23" t="s">
        <v>8</v>
      </c>
      <c r="F219" s="23" t="s">
        <v>8</v>
      </c>
      <c r="G219" s="23" t="s">
        <v>8</v>
      </c>
    </row>
    <row r="220" spans="1:7" ht="51" hidden="1">
      <c r="A220" s="15" t="s">
        <v>14</v>
      </c>
      <c r="B220" s="2">
        <v>120</v>
      </c>
      <c r="C220" s="23">
        <f t="shared" si="4"/>
        <v>0</v>
      </c>
      <c r="D220" s="23" t="s">
        <v>8</v>
      </c>
      <c r="E220" s="23" t="s">
        <v>8</v>
      </c>
      <c r="F220" s="23" t="s">
        <v>8</v>
      </c>
      <c r="G220" s="23"/>
    </row>
    <row r="221" spans="1:7" ht="25.5" hidden="1">
      <c r="A221" s="5" t="s">
        <v>15</v>
      </c>
      <c r="B221" s="2">
        <v>140</v>
      </c>
      <c r="C221" s="23">
        <f t="shared" si="4"/>
        <v>0</v>
      </c>
      <c r="D221" s="23" t="s">
        <v>8</v>
      </c>
      <c r="E221" s="23" t="s">
        <v>8</v>
      </c>
      <c r="F221" s="23" t="s">
        <v>8</v>
      </c>
      <c r="G221" s="23"/>
    </row>
    <row r="222" spans="1:7" ht="25.5" hidden="1">
      <c r="A222" s="5" t="s">
        <v>16</v>
      </c>
      <c r="B222" s="2">
        <v>180</v>
      </c>
      <c r="C222" s="23">
        <f t="shared" si="4"/>
        <v>0</v>
      </c>
      <c r="D222" s="23" t="s">
        <v>8</v>
      </c>
      <c r="E222" s="23" t="s">
        <v>8</v>
      </c>
      <c r="F222" s="23" t="s">
        <v>8</v>
      </c>
      <c r="G222" s="23"/>
    </row>
    <row r="223" spans="1:7" ht="25.5" hidden="1">
      <c r="A223" s="5" t="s">
        <v>17</v>
      </c>
      <c r="B223" s="2" t="s">
        <v>8</v>
      </c>
      <c r="C223" s="23">
        <f t="shared" si="4"/>
        <v>0</v>
      </c>
      <c r="D223" s="23" t="s">
        <v>8</v>
      </c>
      <c r="E223" s="23" t="s">
        <v>8</v>
      </c>
      <c r="F223" s="23" t="s">
        <v>8</v>
      </c>
      <c r="G223" s="23"/>
    </row>
    <row r="224" spans="1:7" ht="25.5" hidden="1">
      <c r="A224" s="5" t="s">
        <v>18</v>
      </c>
      <c r="B224" s="2">
        <v>410</v>
      </c>
      <c r="C224" s="23">
        <f t="shared" si="4"/>
        <v>0</v>
      </c>
      <c r="D224" s="23" t="s">
        <v>8</v>
      </c>
      <c r="E224" s="23" t="s">
        <v>8</v>
      </c>
      <c r="F224" s="23" t="s">
        <v>8</v>
      </c>
      <c r="G224" s="23"/>
    </row>
    <row r="225" spans="1:7" ht="25.5" hidden="1">
      <c r="A225" s="5" t="s">
        <v>19</v>
      </c>
      <c r="B225" s="2">
        <v>420</v>
      </c>
      <c r="C225" s="23">
        <f t="shared" si="4"/>
        <v>0</v>
      </c>
      <c r="D225" s="23"/>
      <c r="E225" s="23"/>
      <c r="F225" s="23"/>
      <c r="G225" s="23"/>
    </row>
    <row r="226" spans="1:7" ht="25.5" hidden="1">
      <c r="A226" s="5" t="s">
        <v>20</v>
      </c>
      <c r="B226" s="2">
        <v>440</v>
      </c>
      <c r="C226" s="23">
        <f t="shared" si="4"/>
        <v>0</v>
      </c>
      <c r="D226" s="23" t="s">
        <v>8</v>
      </c>
      <c r="E226" s="23" t="s">
        <v>8</v>
      </c>
      <c r="F226" s="23" t="s">
        <v>8</v>
      </c>
      <c r="G226" s="23"/>
    </row>
    <row r="227" spans="1:7" ht="12.75">
      <c r="A227" s="5" t="s">
        <v>21</v>
      </c>
      <c r="B227" s="2">
        <v>180</v>
      </c>
      <c r="C227" s="23">
        <f t="shared" si="4"/>
        <v>0</v>
      </c>
      <c r="D227" s="23" t="s">
        <v>8</v>
      </c>
      <c r="E227" s="23" t="s">
        <v>8</v>
      </c>
      <c r="F227" s="23" t="s">
        <v>8</v>
      </c>
      <c r="G227" s="23"/>
    </row>
    <row r="228" spans="1:7" ht="12.75">
      <c r="A228" s="6" t="s">
        <v>22</v>
      </c>
      <c r="B228" s="3">
        <v>900</v>
      </c>
      <c r="C228" s="24">
        <f t="shared" si="4"/>
        <v>41346000</v>
      </c>
      <c r="D228" s="24">
        <f>D230</f>
        <v>12846000</v>
      </c>
      <c r="E228" s="24">
        <f>E230</f>
        <v>5500000</v>
      </c>
      <c r="F228" s="24"/>
      <c r="G228" s="24">
        <f>G230+G261+G253</f>
        <v>23000000</v>
      </c>
    </row>
    <row r="229" spans="1:7" ht="12.75">
      <c r="A229" s="5" t="s">
        <v>10</v>
      </c>
      <c r="B229" s="2" t="s">
        <v>8</v>
      </c>
      <c r="C229" s="23" t="s">
        <v>8</v>
      </c>
      <c r="D229" s="23" t="s">
        <v>8</v>
      </c>
      <c r="E229" s="23" t="s">
        <v>8</v>
      </c>
      <c r="F229" s="23" t="s">
        <v>8</v>
      </c>
      <c r="G229" s="23" t="s">
        <v>23</v>
      </c>
    </row>
    <row r="230" spans="1:7" ht="15">
      <c r="A230" s="32" t="s">
        <v>24</v>
      </c>
      <c r="B230" s="2">
        <v>200</v>
      </c>
      <c r="C230" s="23">
        <f>SUM(D230:G230)</f>
        <v>37466000</v>
      </c>
      <c r="D230" s="23">
        <f>D231+D235+D253</f>
        <v>12846000</v>
      </c>
      <c r="E230" s="23">
        <v>5500000</v>
      </c>
      <c r="F230" s="23"/>
      <c r="G230" s="23">
        <f>+G231+G235+G251</f>
        <v>19120000</v>
      </c>
    </row>
    <row r="231" spans="1:7" ht="30">
      <c r="A231" s="32" t="s">
        <v>25</v>
      </c>
      <c r="B231" s="2">
        <v>210</v>
      </c>
      <c r="C231" s="23">
        <f aca="true" t="shared" si="5" ref="C231:C261">SUM(D231:G231)</f>
        <v>25696000</v>
      </c>
      <c r="D231" s="23">
        <f>SUM(D232:D234)</f>
        <v>10546000</v>
      </c>
      <c r="E231" s="23"/>
      <c r="F231" s="23"/>
      <c r="G231" s="23">
        <f>SUM(G232:G234)</f>
        <v>15150000</v>
      </c>
    </row>
    <row r="232" spans="1:7" ht="15">
      <c r="A232" s="32" t="s">
        <v>26</v>
      </c>
      <c r="B232" s="2">
        <v>211</v>
      </c>
      <c r="C232" s="23">
        <f t="shared" si="5"/>
        <v>19700000</v>
      </c>
      <c r="D232" s="23">
        <v>8100000</v>
      </c>
      <c r="E232" s="23"/>
      <c r="F232" s="23"/>
      <c r="G232" s="23">
        <v>11600000</v>
      </c>
    </row>
    <row r="233" spans="1:7" ht="15">
      <c r="A233" s="32" t="s">
        <v>27</v>
      </c>
      <c r="B233" s="2">
        <v>212</v>
      </c>
      <c r="C233" s="23">
        <f t="shared" si="5"/>
        <v>50000</v>
      </c>
      <c r="D233" s="23"/>
      <c r="E233" s="23"/>
      <c r="F233" s="23"/>
      <c r="G233" s="23">
        <v>50000</v>
      </c>
    </row>
    <row r="234" spans="1:7" ht="30">
      <c r="A234" s="32" t="s">
        <v>28</v>
      </c>
      <c r="B234" s="2">
        <v>213</v>
      </c>
      <c r="C234" s="23">
        <f t="shared" si="5"/>
        <v>5946000</v>
      </c>
      <c r="D234" s="23">
        <v>2446000</v>
      </c>
      <c r="E234" s="23"/>
      <c r="F234" s="23"/>
      <c r="G234" s="23">
        <v>3500000</v>
      </c>
    </row>
    <row r="235" spans="1:7" ht="15">
      <c r="A235" s="32" t="s">
        <v>29</v>
      </c>
      <c r="B235" s="2">
        <v>220</v>
      </c>
      <c r="C235" s="23">
        <f t="shared" si="5"/>
        <v>5320000</v>
      </c>
      <c r="D235" s="23">
        <f>SUM(D236:D241)</f>
        <v>1700000</v>
      </c>
      <c r="E235" s="23"/>
      <c r="F235" s="23"/>
      <c r="G235" s="23">
        <f>SUM(G236:G241)</f>
        <v>3620000</v>
      </c>
    </row>
    <row r="236" spans="1:7" ht="15">
      <c r="A236" s="32" t="s">
        <v>30</v>
      </c>
      <c r="B236" s="2">
        <v>221</v>
      </c>
      <c r="C236" s="23">
        <f t="shared" si="5"/>
        <v>400000</v>
      </c>
      <c r="D236" s="23"/>
      <c r="E236" s="23"/>
      <c r="F236" s="23"/>
      <c r="G236" s="23">
        <v>400000</v>
      </c>
    </row>
    <row r="237" spans="1:7" ht="15">
      <c r="A237" s="32" t="s">
        <v>31</v>
      </c>
      <c r="B237" s="2">
        <v>222</v>
      </c>
      <c r="C237" s="23">
        <f t="shared" si="5"/>
        <v>60000</v>
      </c>
      <c r="D237" s="23"/>
      <c r="E237" s="23"/>
      <c r="F237" s="23"/>
      <c r="G237" s="23">
        <v>60000</v>
      </c>
    </row>
    <row r="238" spans="1:7" ht="15">
      <c r="A238" s="32" t="s">
        <v>32</v>
      </c>
      <c r="B238" s="2">
        <v>223</v>
      </c>
      <c r="C238" s="23">
        <f t="shared" si="5"/>
        <v>1950000</v>
      </c>
      <c r="D238" s="23">
        <v>850000</v>
      </c>
      <c r="E238" s="23"/>
      <c r="F238" s="23"/>
      <c r="G238" s="23">
        <v>1100000</v>
      </c>
    </row>
    <row r="239" spans="1:7" ht="30">
      <c r="A239" s="32" t="s">
        <v>33</v>
      </c>
      <c r="B239" s="2">
        <v>224</v>
      </c>
      <c r="C239" s="23">
        <f t="shared" si="5"/>
        <v>10000</v>
      </c>
      <c r="D239" s="23"/>
      <c r="E239" s="23"/>
      <c r="F239" s="23"/>
      <c r="G239" s="23">
        <v>10000</v>
      </c>
    </row>
    <row r="240" spans="1:7" ht="30">
      <c r="A240" s="32" t="s">
        <v>34</v>
      </c>
      <c r="B240" s="2">
        <v>225</v>
      </c>
      <c r="C240" s="23">
        <f t="shared" si="5"/>
        <v>1250000</v>
      </c>
      <c r="D240" s="23">
        <v>450000</v>
      </c>
      <c r="E240" s="23"/>
      <c r="F240" s="23"/>
      <c r="G240" s="23">
        <v>800000</v>
      </c>
    </row>
    <row r="241" spans="1:7" ht="15">
      <c r="A241" s="32" t="s">
        <v>35</v>
      </c>
      <c r="B241" s="2">
        <v>226</v>
      </c>
      <c r="C241" s="23">
        <f t="shared" si="5"/>
        <v>1650000</v>
      </c>
      <c r="D241" s="23">
        <v>400000</v>
      </c>
      <c r="E241" s="23"/>
      <c r="F241" s="23"/>
      <c r="G241" s="23">
        <v>1250000</v>
      </c>
    </row>
    <row r="242" spans="1:7" ht="30" hidden="1">
      <c r="A242" s="32" t="s">
        <v>36</v>
      </c>
      <c r="B242" s="2">
        <v>230</v>
      </c>
      <c r="C242" s="23">
        <f t="shared" si="5"/>
        <v>0</v>
      </c>
      <c r="D242" s="23"/>
      <c r="E242" s="23"/>
      <c r="F242" s="23"/>
      <c r="G242" s="23"/>
    </row>
    <row r="243" spans="1:7" ht="15" hidden="1">
      <c r="A243" s="32" t="s">
        <v>37</v>
      </c>
      <c r="B243" s="2">
        <v>231</v>
      </c>
      <c r="C243" s="23">
        <f t="shared" si="5"/>
        <v>0</v>
      </c>
      <c r="D243" s="23"/>
      <c r="E243" s="23"/>
      <c r="F243" s="23"/>
      <c r="G243" s="23"/>
    </row>
    <row r="244" spans="1:7" ht="30" hidden="1">
      <c r="A244" s="32" t="s">
        <v>38</v>
      </c>
      <c r="B244" s="2">
        <v>240</v>
      </c>
      <c r="C244" s="23">
        <f t="shared" si="5"/>
        <v>0</v>
      </c>
      <c r="D244" s="23"/>
      <c r="E244" s="23"/>
      <c r="F244" s="23"/>
      <c r="G244" s="23"/>
    </row>
    <row r="245" spans="1:7" ht="45" hidden="1">
      <c r="A245" s="32" t="s">
        <v>39</v>
      </c>
      <c r="B245" s="2">
        <v>241</v>
      </c>
      <c r="C245" s="23">
        <f t="shared" si="5"/>
        <v>0</v>
      </c>
      <c r="D245" s="23"/>
      <c r="E245" s="23"/>
      <c r="F245" s="23"/>
      <c r="G245" s="23"/>
    </row>
    <row r="246" spans="1:7" ht="60" hidden="1">
      <c r="A246" s="32" t="s">
        <v>40</v>
      </c>
      <c r="B246" s="2">
        <v>242</v>
      </c>
      <c r="C246" s="23">
        <f t="shared" si="5"/>
        <v>0</v>
      </c>
      <c r="D246" s="23"/>
      <c r="E246" s="23"/>
      <c r="F246" s="23"/>
      <c r="G246" s="23"/>
    </row>
    <row r="247" spans="1:7" ht="30" hidden="1">
      <c r="A247" s="32" t="s">
        <v>41</v>
      </c>
      <c r="B247" s="2">
        <v>250</v>
      </c>
      <c r="C247" s="23">
        <f t="shared" si="5"/>
        <v>0</v>
      </c>
      <c r="D247" s="23"/>
      <c r="E247" s="23"/>
      <c r="F247" s="23"/>
      <c r="G247" s="23"/>
    </row>
    <row r="248" spans="1:7" ht="30" hidden="1">
      <c r="A248" s="32" t="s">
        <v>42</v>
      </c>
      <c r="B248" s="2">
        <v>253</v>
      </c>
      <c r="C248" s="23">
        <f t="shared" si="5"/>
        <v>0</v>
      </c>
      <c r="D248" s="23"/>
      <c r="E248" s="23"/>
      <c r="F248" s="23"/>
      <c r="G248" s="23"/>
    </row>
    <row r="249" spans="1:7" ht="15" hidden="1">
      <c r="A249" s="32" t="s">
        <v>43</v>
      </c>
      <c r="B249" s="2">
        <v>260</v>
      </c>
      <c r="C249" s="23">
        <f t="shared" si="5"/>
        <v>0</v>
      </c>
      <c r="D249" s="23"/>
      <c r="E249" s="23"/>
      <c r="F249" s="23"/>
      <c r="G249" s="23"/>
    </row>
    <row r="250" spans="1:7" ht="30" hidden="1">
      <c r="A250" s="32" t="s">
        <v>44</v>
      </c>
      <c r="B250" s="2">
        <v>262</v>
      </c>
      <c r="C250" s="23">
        <f t="shared" si="5"/>
        <v>0</v>
      </c>
      <c r="D250" s="23"/>
      <c r="E250" s="23"/>
      <c r="F250" s="23"/>
      <c r="G250" s="23"/>
    </row>
    <row r="251" spans="1:7" ht="15">
      <c r="A251" s="32" t="s">
        <v>45</v>
      </c>
      <c r="B251" s="2">
        <v>290</v>
      </c>
      <c r="C251" s="23">
        <f t="shared" si="5"/>
        <v>5850000</v>
      </c>
      <c r="D251" s="23"/>
      <c r="E251" s="23">
        <v>5500000</v>
      </c>
      <c r="F251" s="23"/>
      <c r="G251" s="23">
        <v>350000</v>
      </c>
    </row>
    <row r="252" spans="1:7" ht="15">
      <c r="A252" s="32" t="s">
        <v>46</v>
      </c>
      <c r="B252" s="2">
        <v>290</v>
      </c>
      <c r="C252" s="23">
        <f t="shared" si="5"/>
        <v>5520000</v>
      </c>
      <c r="D252" s="23"/>
      <c r="E252" s="23">
        <v>5500000</v>
      </c>
      <c r="F252" s="23"/>
      <c r="G252" s="23">
        <v>20000</v>
      </c>
    </row>
    <row r="253" spans="1:7" ht="15">
      <c r="A253" s="32" t="s">
        <v>47</v>
      </c>
      <c r="B253" s="2">
        <v>300</v>
      </c>
      <c r="C253" s="23">
        <f t="shared" si="5"/>
        <v>1800000</v>
      </c>
      <c r="D253" s="23">
        <f>SUM(D254:D257)</f>
        <v>600000</v>
      </c>
      <c r="E253" s="23"/>
      <c r="F253" s="23"/>
      <c r="G253" s="23">
        <f>SUM(G254:G257)</f>
        <v>1200000</v>
      </c>
    </row>
    <row r="254" spans="1:7" ht="30">
      <c r="A254" s="32" t="s">
        <v>48</v>
      </c>
      <c r="B254" s="2">
        <v>310</v>
      </c>
      <c r="C254" s="23">
        <f t="shared" si="5"/>
        <v>1000000</v>
      </c>
      <c r="D254" s="23">
        <v>500000</v>
      </c>
      <c r="E254" s="23"/>
      <c r="F254" s="23"/>
      <c r="G254" s="23">
        <v>500000</v>
      </c>
    </row>
    <row r="255" spans="1:7" ht="30" hidden="1">
      <c r="A255" s="32" t="s">
        <v>49</v>
      </c>
      <c r="B255" s="2">
        <v>320</v>
      </c>
      <c r="C255" s="23">
        <f t="shared" si="5"/>
        <v>0</v>
      </c>
      <c r="D255" s="23"/>
      <c r="E255" s="23"/>
      <c r="F255" s="23"/>
      <c r="G255" s="23"/>
    </row>
    <row r="256" spans="1:7" ht="30" hidden="1">
      <c r="A256" s="32" t="s">
        <v>50</v>
      </c>
      <c r="B256" s="2">
        <v>330</v>
      </c>
      <c r="C256" s="23">
        <f t="shared" si="5"/>
        <v>0</v>
      </c>
      <c r="D256" s="23"/>
      <c r="E256" s="23"/>
      <c r="F256" s="23"/>
      <c r="G256" s="23"/>
    </row>
    <row r="257" spans="1:7" ht="30">
      <c r="A257" s="32" t="s">
        <v>51</v>
      </c>
      <c r="B257" s="2">
        <v>340</v>
      </c>
      <c r="C257" s="23">
        <f t="shared" si="5"/>
        <v>800000</v>
      </c>
      <c r="D257" s="23">
        <v>100000</v>
      </c>
      <c r="E257" s="23"/>
      <c r="F257" s="23"/>
      <c r="G257" s="23">
        <v>700000</v>
      </c>
    </row>
    <row r="258" spans="1:7" ht="12.75">
      <c r="A258" s="5" t="s">
        <v>52</v>
      </c>
      <c r="B258" s="2">
        <v>500</v>
      </c>
      <c r="C258" s="23">
        <f t="shared" si="5"/>
        <v>0</v>
      </c>
      <c r="D258" s="23"/>
      <c r="E258" s="23"/>
      <c r="F258" s="23"/>
      <c r="G258" s="23"/>
    </row>
    <row r="259" spans="1:7" ht="38.25" hidden="1">
      <c r="A259" s="5" t="s">
        <v>53</v>
      </c>
      <c r="B259" s="2">
        <v>520</v>
      </c>
      <c r="C259" s="23">
        <f t="shared" si="5"/>
        <v>0</v>
      </c>
      <c r="D259" s="23"/>
      <c r="E259" s="23"/>
      <c r="F259" s="23"/>
      <c r="G259" s="23"/>
    </row>
    <row r="260" spans="1:7" ht="25.5" hidden="1">
      <c r="A260" s="5" t="s">
        <v>54</v>
      </c>
      <c r="B260" s="2">
        <v>530</v>
      </c>
      <c r="C260" s="23">
        <f t="shared" si="5"/>
        <v>0</v>
      </c>
      <c r="D260" s="23"/>
      <c r="E260" s="23"/>
      <c r="F260" s="23"/>
      <c r="G260" s="23"/>
    </row>
    <row r="261" spans="1:7" ht="42.75">
      <c r="A261" s="33" t="s">
        <v>55</v>
      </c>
      <c r="B261" s="3" t="s">
        <v>8</v>
      </c>
      <c r="C261" s="23">
        <f t="shared" si="5"/>
        <v>2680000</v>
      </c>
      <c r="D261" s="24"/>
      <c r="E261" s="24"/>
      <c r="F261" s="24"/>
      <c r="G261" s="24">
        <v>2680000</v>
      </c>
    </row>
    <row r="262" spans="1:7" ht="12.75">
      <c r="A262" s="5" t="s">
        <v>10</v>
      </c>
      <c r="B262" s="2" t="s">
        <v>8</v>
      </c>
      <c r="C262" s="23" t="s">
        <v>8</v>
      </c>
      <c r="D262" s="23" t="s">
        <v>8</v>
      </c>
      <c r="E262" s="23" t="s">
        <v>8</v>
      </c>
      <c r="F262" s="23" t="s">
        <v>8</v>
      </c>
      <c r="G262" s="23" t="s">
        <v>56</v>
      </c>
    </row>
    <row r="263" spans="1:7" ht="12.75" hidden="1">
      <c r="A263" s="5" t="s">
        <v>57</v>
      </c>
      <c r="B263" s="2" t="s">
        <v>8</v>
      </c>
      <c r="C263" s="23"/>
      <c r="D263" s="23"/>
      <c r="E263" s="23"/>
      <c r="F263" s="23"/>
      <c r="G263" s="23"/>
    </row>
    <row r="264" spans="1:7" ht="38.25" hidden="1">
      <c r="A264" s="5" t="s">
        <v>58</v>
      </c>
      <c r="B264" s="2">
        <v>640</v>
      </c>
      <c r="C264" s="23"/>
      <c r="D264" s="23"/>
      <c r="E264" s="23"/>
      <c r="F264" s="23"/>
      <c r="G264" s="23"/>
    </row>
    <row r="265" spans="1:7" ht="38.25" hidden="1">
      <c r="A265" s="5" t="s">
        <v>59</v>
      </c>
      <c r="B265" s="2">
        <v>540</v>
      </c>
      <c r="C265" s="23"/>
      <c r="D265" s="23"/>
      <c r="E265" s="23"/>
      <c r="F265" s="23"/>
      <c r="G265" s="23"/>
    </row>
    <row r="266" spans="1:7" ht="51" hidden="1">
      <c r="A266" s="5" t="s">
        <v>60</v>
      </c>
      <c r="B266" s="2">
        <v>710</v>
      </c>
      <c r="C266" s="23"/>
      <c r="D266" s="23"/>
      <c r="E266" s="23"/>
      <c r="F266" s="23"/>
      <c r="G266" s="23"/>
    </row>
    <row r="267" spans="1:7" ht="51" hidden="1">
      <c r="A267" s="5" t="s">
        <v>61</v>
      </c>
      <c r="B267" s="2">
        <v>810</v>
      </c>
      <c r="C267" s="23"/>
      <c r="D267" s="23"/>
      <c r="E267" s="23"/>
      <c r="F267" s="23"/>
      <c r="G267" s="23"/>
    </row>
    <row r="268" spans="1:7" ht="12.75">
      <c r="A268" s="5" t="s">
        <v>62</v>
      </c>
      <c r="B268" s="92" t="s">
        <v>8</v>
      </c>
      <c r="C268" s="93">
        <f>SUM(D268:G269)</f>
        <v>2680000</v>
      </c>
      <c r="D268" s="93"/>
      <c r="E268" s="93"/>
      <c r="F268" s="93"/>
      <c r="G268" s="93">
        <v>2680000</v>
      </c>
    </row>
    <row r="269" spans="1:7" ht="12.75">
      <c r="A269" s="5" t="s">
        <v>63</v>
      </c>
      <c r="B269" s="92"/>
      <c r="C269" s="93"/>
      <c r="D269" s="93"/>
      <c r="E269" s="93"/>
      <c r="F269" s="93"/>
      <c r="G269" s="93"/>
    </row>
    <row r="270" spans="1:7" ht="25.5">
      <c r="A270" s="5" t="s">
        <v>64</v>
      </c>
      <c r="B270" s="2" t="s">
        <v>8</v>
      </c>
      <c r="C270" s="25">
        <f>SUM(D270:G270)</f>
        <v>2680000</v>
      </c>
      <c r="D270" s="23"/>
      <c r="E270" s="23"/>
      <c r="F270" s="23"/>
      <c r="G270" s="23">
        <v>2680000</v>
      </c>
    </row>
    <row r="271" spans="1:7" ht="25.5">
      <c r="A271" s="5" t="s">
        <v>65</v>
      </c>
      <c r="B271" s="2">
        <v>510</v>
      </c>
      <c r="C271" s="25">
        <f>SUM(D271:G271)</f>
        <v>0</v>
      </c>
      <c r="D271" s="23"/>
      <c r="E271" s="23"/>
      <c r="F271" s="23"/>
      <c r="G271" s="23"/>
    </row>
    <row r="272" spans="1:7" ht="25.5">
      <c r="A272" s="5" t="s">
        <v>66</v>
      </c>
      <c r="B272" s="2">
        <v>610</v>
      </c>
      <c r="C272" s="25">
        <f>SUM(D272:G272)</f>
        <v>2680000</v>
      </c>
      <c r="D272" s="23"/>
      <c r="E272" s="23"/>
      <c r="F272" s="23"/>
      <c r="G272" s="23">
        <v>2680000</v>
      </c>
    </row>
    <row r="273" spans="1:7" ht="25.5">
      <c r="A273" s="5" t="s">
        <v>67</v>
      </c>
      <c r="B273" s="2" t="s">
        <v>8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</row>
    <row r="274" spans="1:7" ht="12.75">
      <c r="A274" s="6" t="s">
        <v>68</v>
      </c>
      <c r="B274" s="3" t="s">
        <v>8</v>
      </c>
      <c r="C274" s="24"/>
      <c r="D274" s="24"/>
      <c r="E274" s="24"/>
      <c r="F274" s="24"/>
      <c r="G274" s="24"/>
    </row>
    <row r="275" spans="1:7" ht="12.75">
      <c r="A275" s="5" t="s">
        <v>69</v>
      </c>
      <c r="B275" s="2" t="s">
        <v>8</v>
      </c>
      <c r="C275" s="23"/>
      <c r="D275" s="23" t="s">
        <v>8</v>
      </c>
      <c r="E275" s="23" t="s">
        <v>8</v>
      </c>
      <c r="F275" s="23" t="s">
        <v>8</v>
      </c>
      <c r="G275" s="23" t="s">
        <v>56</v>
      </c>
    </row>
    <row r="276" spans="1:7" ht="12.75">
      <c r="A276" s="5" t="s">
        <v>70</v>
      </c>
      <c r="B276" s="2"/>
      <c r="C276" s="23"/>
      <c r="D276" s="23" t="s">
        <v>8</v>
      </c>
      <c r="E276" s="23" t="s">
        <v>8</v>
      </c>
      <c r="F276" s="23" t="s">
        <v>8</v>
      </c>
      <c r="G276" s="23" t="s">
        <v>56</v>
      </c>
    </row>
    <row r="277" spans="1:7" ht="25.5">
      <c r="A277" s="5" t="s">
        <v>71</v>
      </c>
      <c r="B277" s="2" t="s">
        <v>8</v>
      </c>
      <c r="C277" s="23"/>
      <c r="D277" s="23"/>
      <c r="E277" s="23"/>
      <c r="F277" s="23"/>
      <c r="G277" s="23"/>
    </row>
    <row r="278" spans="1:7" ht="12.75">
      <c r="A278" s="103" t="s">
        <v>86</v>
      </c>
      <c r="B278" s="104"/>
      <c r="C278" s="104"/>
      <c r="D278" s="104"/>
      <c r="E278" s="104"/>
      <c r="F278" s="104"/>
      <c r="G278" s="104"/>
    </row>
    <row r="279" ht="12.75" hidden="1"/>
    <row r="280" spans="1:7" ht="12.75" hidden="1">
      <c r="A280" s="74" t="s">
        <v>192</v>
      </c>
      <c r="B280" s="74"/>
      <c r="C280" s="74"/>
      <c r="D280" s="74"/>
      <c r="E280" s="74"/>
      <c r="F280" s="74"/>
      <c r="G280" s="74"/>
    </row>
    <row r="281" ht="12.75" hidden="1"/>
    <row r="282" spans="1:7" ht="12.75" hidden="1">
      <c r="A282" s="8" t="s">
        <v>0</v>
      </c>
      <c r="B282" s="8" t="s">
        <v>1</v>
      </c>
      <c r="C282" s="96" t="s">
        <v>87</v>
      </c>
      <c r="D282" s="96"/>
      <c r="E282" s="94" t="s">
        <v>88</v>
      </c>
      <c r="F282" s="94"/>
      <c r="G282" s="94"/>
    </row>
    <row r="283" spans="1:7" ht="12.75" hidden="1">
      <c r="A283" s="4">
        <v>1</v>
      </c>
      <c r="B283" s="2">
        <v>2</v>
      </c>
      <c r="C283" s="92">
        <v>3</v>
      </c>
      <c r="D283" s="92"/>
      <c r="E283" s="92">
        <v>4</v>
      </c>
      <c r="F283" s="92"/>
      <c r="G283" s="92"/>
    </row>
    <row r="284" spans="1:7" ht="25.5" hidden="1">
      <c r="A284" s="5" t="s">
        <v>89</v>
      </c>
      <c r="B284" s="2" t="s">
        <v>8</v>
      </c>
      <c r="C284" s="92"/>
      <c r="D284" s="92"/>
      <c r="E284" s="92"/>
      <c r="F284" s="92"/>
      <c r="G284" s="92"/>
    </row>
    <row r="285" spans="1:7" ht="12.75" hidden="1">
      <c r="A285" s="6" t="s">
        <v>90</v>
      </c>
      <c r="B285" s="3" t="s">
        <v>8</v>
      </c>
      <c r="C285" s="102"/>
      <c r="D285" s="102"/>
      <c r="E285" s="102"/>
      <c r="F285" s="102"/>
      <c r="G285" s="102"/>
    </row>
    <row r="286" spans="1:7" ht="12.75" hidden="1">
      <c r="A286" s="5" t="s">
        <v>10</v>
      </c>
      <c r="B286" s="2" t="s">
        <v>8</v>
      </c>
      <c r="C286" s="92" t="s">
        <v>8</v>
      </c>
      <c r="D286" s="92"/>
      <c r="E286" s="92" t="s">
        <v>8</v>
      </c>
      <c r="F286" s="92"/>
      <c r="G286" s="92"/>
    </row>
    <row r="287" spans="1:7" ht="12.75" hidden="1">
      <c r="A287" s="5"/>
      <c r="B287" s="2"/>
      <c r="C287" s="92"/>
      <c r="D287" s="92"/>
      <c r="E287" s="92"/>
      <c r="F287" s="92"/>
      <c r="G287" s="92"/>
    </row>
    <row r="288" spans="1:7" ht="12.75" hidden="1">
      <c r="A288" s="5"/>
      <c r="B288" s="2"/>
      <c r="C288" s="92"/>
      <c r="D288" s="92"/>
      <c r="E288" s="92"/>
      <c r="F288" s="92"/>
      <c r="G288" s="92"/>
    </row>
    <row r="289" spans="1:7" ht="12.75" hidden="1">
      <c r="A289" s="6" t="s">
        <v>22</v>
      </c>
      <c r="B289" s="3"/>
      <c r="C289" s="102"/>
      <c r="D289" s="102"/>
      <c r="E289" s="102"/>
      <c r="F289" s="102"/>
      <c r="G289" s="102"/>
    </row>
    <row r="290" spans="1:7" ht="12.75" hidden="1">
      <c r="A290" s="5" t="s">
        <v>10</v>
      </c>
      <c r="B290" s="2" t="s">
        <v>8</v>
      </c>
      <c r="C290" s="92" t="s">
        <v>8</v>
      </c>
      <c r="D290" s="92"/>
      <c r="E290" s="92" t="s">
        <v>8</v>
      </c>
      <c r="F290" s="92"/>
      <c r="G290" s="92"/>
    </row>
    <row r="291" spans="1:7" ht="12.75" hidden="1">
      <c r="A291" s="6"/>
      <c r="B291" s="3"/>
      <c r="C291" s="102"/>
      <c r="D291" s="102"/>
      <c r="E291" s="102"/>
      <c r="F291" s="102"/>
      <c r="G291" s="102"/>
    </row>
    <row r="292" spans="1:7" ht="12.75" hidden="1">
      <c r="A292" s="6"/>
      <c r="B292" s="3"/>
      <c r="C292" s="102"/>
      <c r="D292" s="102"/>
      <c r="E292" s="102"/>
      <c r="F292" s="102"/>
      <c r="G292" s="102"/>
    </row>
    <row r="293" spans="1:7" ht="25.5" hidden="1">
      <c r="A293" s="6" t="s">
        <v>55</v>
      </c>
      <c r="B293" s="3" t="s">
        <v>8</v>
      </c>
      <c r="C293" s="102"/>
      <c r="D293" s="102"/>
      <c r="E293" s="102"/>
      <c r="F293" s="102"/>
      <c r="G293" s="102"/>
    </row>
    <row r="294" spans="1:7" ht="12.75" hidden="1">
      <c r="A294" s="5" t="s">
        <v>10</v>
      </c>
      <c r="B294" s="2" t="s">
        <v>8</v>
      </c>
      <c r="C294" s="92" t="s">
        <v>8</v>
      </c>
      <c r="D294" s="92"/>
      <c r="E294" s="92" t="s">
        <v>8</v>
      </c>
      <c r="F294" s="92"/>
      <c r="G294" s="92"/>
    </row>
    <row r="295" spans="1:7" ht="12.75" hidden="1">
      <c r="A295" s="5"/>
      <c r="B295" s="2"/>
      <c r="C295" s="92"/>
      <c r="D295" s="92"/>
      <c r="E295" s="92"/>
      <c r="F295" s="92"/>
      <c r="G295" s="92"/>
    </row>
    <row r="296" spans="1:7" ht="25.5" hidden="1">
      <c r="A296" s="5" t="s">
        <v>67</v>
      </c>
      <c r="B296" s="2" t="s">
        <v>8</v>
      </c>
      <c r="C296" s="92"/>
      <c r="D296" s="92"/>
      <c r="E296" s="92"/>
      <c r="F296" s="92"/>
      <c r="G296" s="92"/>
    </row>
    <row r="297" spans="1:7" ht="12.75" hidden="1">
      <c r="A297" s="100" t="s">
        <v>92</v>
      </c>
      <c r="B297" s="101"/>
      <c r="C297" s="101"/>
      <c r="D297" s="101"/>
      <c r="E297" s="101"/>
      <c r="F297" s="101"/>
      <c r="G297" s="101"/>
    </row>
    <row r="298" spans="1:7" ht="12.75">
      <c r="A298" s="26"/>
      <c r="B298" s="26"/>
      <c r="C298" s="26"/>
      <c r="D298" s="26"/>
      <c r="E298" s="26"/>
      <c r="F298" s="26"/>
      <c r="G298" s="26"/>
    </row>
    <row r="300" spans="1:7" ht="15.75">
      <c r="A300" s="85" t="s">
        <v>93</v>
      </c>
      <c r="B300" s="85"/>
      <c r="C300" s="85"/>
      <c r="D300" s="85"/>
      <c r="E300" s="85"/>
      <c r="F300" s="85"/>
      <c r="G300" s="85"/>
    </row>
    <row r="301" spans="1:7" ht="12.75">
      <c r="A301" s="11"/>
      <c r="B301" s="11"/>
      <c r="C301" s="11"/>
      <c r="D301" s="11"/>
      <c r="E301" s="11"/>
      <c r="F301" s="11"/>
      <c r="G301" s="11"/>
    </row>
    <row r="302" spans="1:7" ht="30">
      <c r="A302" s="86" t="s">
        <v>94</v>
      </c>
      <c r="B302" s="86"/>
      <c r="C302" s="86"/>
      <c r="D302" s="86"/>
      <c r="E302" s="27" t="s">
        <v>95</v>
      </c>
      <c r="F302" s="27" t="s">
        <v>96</v>
      </c>
      <c r="G302" s="27" t="s">
        <v>97</v>
      </c>
    </row>
    <row r="303" spans="1:7" ht="250.5" customHeight="1">
      <c r="A303" s="82" t="s">
        <v>134</v>
      </c>
      <c r="B303" s="83"/>
      <c r="C303" s="83"/>
      <c r="D303" s="84"/>
      <c r="E303" s="9" t="s">
        <v>135</v>
      </c>
      <c r="F303" s="9" t="s">
        <v>136</v>
      </c>
      <c r="G303" s="9" t="s">
        <v>137</v>
      </c>
    </row>
    <row r="304" spans="1:7" ht="114.75">
      <c r="A304" s="82" t="s">
        <v>138</v>
      </c>
      <c r="B304" s="83"/>
      <c r="C304" s="83"/>
      <c r="D304" s="84"/>
      <c r="E304" s="9" t="s">
        <v>139</v>
      </c>
      <c r="F304" s="9" t="s">
        <v>140</v>
      </c>
      <c r="G304" s="10" t="s">
        <v>141</v>
      </c>
    </row>
    <row r="305" spans="1:7" ht="178.5">
      <c r="A305" s="82" t="s">
        <v>142</v>
      </c>
      <c r="B305" s="83"/>
      <c r="C305" s="83"/>
      <c r="D305" s="84"/>
      <c r="E305" s="9" t="s">
        <v>143</v>
      </c>
      <c r="F305" s="9" t="s">
        <v>144</v>
      </c>
      <c r="G305" s="10" t="s">
        <v>145</v>
      </c>
    </row>
    <row r="306" spans="1:7" ht="132.75" customHeight="1">
      <c r="A306" s="82" t="s">
        <v>146</v>
      </c>
      <c r="B306" s="83"/>
      <c r="C306" s="83"/>
      <c r="D306" s="84"/>
      <c r="E306" s="9" t="s">
        <v>147</v>
      </c>
      <c r="F306" s="10" t="s">
        <v>148</v>
      </c>
      <c r="G306" s="9" t="s">
        <v>149</v>
      </c>
    </row>
    <row r="307" spans="1:7" ht="127.5">
      <c r="A307" s="82" t="s">
        <v>150</v>
      </c>
      <c r="B307" s="83"/>
      <c r="C307" s="83"/>
      <c r="D307" s="84"/>
      <c r="E307" s="9" t="s">
        <v>151</v>
      </c>
      <c r="F307" s="9" t="s">
        <v>152</v>
      </c>
      <c r="G307" s="9" t="s">
        <v>153</v>
      </c>
    </row>
    <row r="308" spans="1:7" ht="223.5" customHeight="1">
      <c r="A308" s="82" t="s">
        <v>154</v>
      </c>
      <c r="B308" s="83"/>
      <c r="C308" s="83"/>
      <c r="D308" s="84"/>
      <c r="E308" s="9" t="s">
        <v>155</v>
      </c>
      <c r="F308" s="9" t="s">
        <v>156</v>
      </c>
      <c r="G308" s="9" t="s">
        <v>157</v>
      </c>
    </row>
    <row r="309" spans="1:7" ht="94.5" customHeight="1">
      <c r="A309" s="82" t="s">
        <v>158</v>
      </c>
      <c r="B309" s="83"/>
      <c r="C309" s="83"/>
      <c r="D309" s="84"/>
      <c r="E309" s="9" t="s">
        <v>159</v>
      </c>
      <c r="F309" s="9" t="s">
        <v>160</v>
      </c>
      <c r="G309" s="9" t="s">
        <v>149</v>
      </c>
    </row>
    <row r="310" spans="1:7" ht="107.25" customHeight="1">
      <c r="A310" s="82" t="s">
        <v>161</v>
      </c>
      <c r="B310" s="83"/>
      <c r="C310" s="83"/>
      <c r="D310" s="84"/>
      <c r="E310" s="9" t="s">
        <v>162</v>
      </c>
      <c r="F310" s="9" t="s">
        <v>163</v>
      </c>
      <c r="G310" s="9" t="s">
        <v>149</v>
      </c>
    </row>
    <row r="311" spans="1:7" ht="165.75">
      <c r="A311" s="82" t="s">
        <v>164</v>
      </c>
      <c r="B311" s="83"/>
      <c r="C311" s="83"/>
      <c r="D311" s="84"/>
      <c r="E311" s="9" t="s">
        <v>165</v>
      </c>
      <c r="F311" s="9" t="s">
        <v>166</v>
      </c>
      <c r="G311" s="10" t="s">
        <v>167</v>
      </c>
    </row>
    <row r="314" spans="1:7" ht="15.75">
      <c r="A314" s="85" t="s">
        <v>98</v>
      </c>
      <c r="B314" s="85"/>
      <c r="C314" s="85"/>
      <c r="D314" s="85"/>
      <c r="E314" s="85"/>
      <c r="F314" s="85"/>
      <c r="G314" s="85"/>
    </row>
    <row r="316" spans="1:7" ht="45">
      <c r="A316" s="86" t="s">
        <v>94</v>
      </c>
      <c r="B316" s="86"/>
      <c r="C316" s="86"/>
      <c r="D316" s="27" t="s">
        <v>95</v>
      </c>
      <c r="E316" s="27" t="s">
        <v>96</v>
      </c>
      <c r="F316" s="27" t="s">
        <v>97</v>
      </c>
      <c r="G316" s="27" t="s">
        <v>99</v>
      </c>
    </row>
    <row r="317" spans="1:7" ht="127.5">
      <c r="A317" s="82" t="s">
        <v>168</v>
      </c>
      <c r="B317" s="83"/>
      <c r="C317" s="83"/>
      <c r="D317" s="9" t="s">
        <v>169</v>
      </c>
      <c r="E317" s="9" t="s">
        <v>170</v>
      </c>
      <c r="F317" s="9" t="s">
        <v>171</v>
      </c>
      <c r="G317" s="9" t="s">
        <v>172</v>
      </c>
    </row>
    <row r="318" spans="1:7" ht="76.5">
      <c r="A318" s="82" t="s">
        <v>173</v>
      </c>
      <c r="B318" s="83"/>
      <c r="C318" s="83"/>
      <c r="D318" s="9" t="s">
        <v>174</v>
      </c>
      <c r="E318" s="9" t="s">
        <v>175</v>
      </c>
      <c r="F318" s="9" t="s">
        <v>149</v>
      </c>
      <c r="G318" s="9" t="s">
        <v>176</v>
      </c>
    </row>
    <row r="319" spans="1:7" ht="51">
      <c r="A319" s="82" t="s">
        <v>177</v>
      </c>
      <c r="B319" s="83"/>
      <c r="C319" s="84"/>
      <c r="D319" s="9" t="s">
        <v>178</v>
      </c>
      <c r="E319" s="9" t="s">
        <v>179</v>
      </c>
      <c r="F319" s="9" t="s">
        <v>171</v>
      </c>
      <c r="G319" s="9" t="s">
        <v>180</v>
      </c>
    </row>
    <row r="321" spans="1:5" ht="15">
      <c r="A321" s="35" t="s">
        <v>100</v>
      </c>
      <c r="B321" s="36"/>
      <c r="C321" s="36"/>
      <c r="D321" s="36" t="s">
        <v>181</v>
      </c>
      <c r="E321" s="36"/>
    </row>
    <row r="322" spans="2:5" ht="12.75">
      <c r="B322" s="17" t="s">
        <v>107</v>
      </c>
      <c r="C322" s="80" t="s">
        <v>108</v>
      </c>
      <c r="D322" s="80"/>
      <c r="E322" s="80"/>
    </row>
    <row r="323" spans="1:7" ht="12.75">
      <c r="A323" s="16"/>
      <c r="B323" s="19"/>
      <c r="C323" s="20"/>
      <c r="D323" s="20"/>
      <c r="E323" s="20"/>
      <c r="F323" s="16"/>
      <c r="G323" s="16"/>
    </row>
    <row r="324" spans="1:5" ht="30">
      <c r="A324" s="37" t="s">
        <v>101</v>
      </c>
      <c r="B324" s="36"/>
      <c r="C324" s="36"/>
      <c r="D324" s="36" t="s">
        <v>182</v>
      </c>
      <c r="E324" s="36"/>
    </row>
    <row r="325" spans="2:5" ht="12.75">
      <c r="B325" s="17" t="s">
        <v>107</v>
      </c>
      <c r="C325" s="80" t="s">
        <v>108</v>
      </c>
      <c r="D325" s="80"/>
      <c r="E325" s="80"/>
    </row>
    <row r="326" spans="1:7" ht="12.75">
      <c r="A326" s="16"/>
      <c r="B326" s="19"/>
      <c r="C326" s="20"/>
      <c r="D326" s="20"/>
      <c r="E326" s="20"/>
      <c r="F326" s="16"/>
      <c r="G326" s="16"/>
    </row>
    <row r="327" spans="1:5" ht="15">
      <c r="A327" s="35" t="s">
        <v>102</v>
      </c>
      <c r="B327" s="36"/>
      <c r="C327" s="36"/>
      <c r="D327" s="36" t="s">
        <v>183</v>
      </c>
      <c r="E327" s="36"/>
    </row>
    <row r="328" spans="2:5" ht="12.75">
      <c r="B328" s="17" t="s">
        <v>107</v>
      </c>
      <c r="C328" s="80" t="s">
        <v>108</v>
      </c>
      <c r="D328" s="80"/>
      <c r="E328" s="80"/>
    </row>
    <row r="329" spans="1:7" ht="12.75">
      <c r="A329" s="16"/>
      <c r="B329" s="19"/>
      <c r="C329" s="20"/>
      <c r="D329" s="20"/>
      <c r="E329" s="20"/>
      <c r="F329" s="16"/>
      <c r="G329" s="16"/>
    </row>
    <row r="330" spans="1:5" ht="15">
      <c r="A330" s="35" t="s">
        <v>103</v>
      </c>
      <c r="B330" s="36"/>
      <c r="C330" s="36"/>
      <c r="D330" s="36" t="s">
        <v>184</v>
      </c>
      <c r="E330" s="36"/>
    </row>
    <row r="331" spans="2:5" ht="12.75">
      <c r="B331" s="17" t="s">
        <v>107</v>
      </c>
      <c r="C331" s="80" t="s">
        <v>108</v>
      </c>
      <c r="D331" s="80"/>
      <c r="E331" s="80"/>
    </row>
    <row r="332" spans="1:7" ht="12.75">
      <c r="A332" s="16"/>
      <c r="B332" s="19"/>
      <c r="C332" s="20"/>
      <c r="D332" s="20"/>
      <c r="E332" s="20"/>
      <c r="F332" s="16"/>
      <c r="G332" s="16"/>
    </row>
    <row r="333" spans="1:5" ht="15">
      <c r="A333" s="35" t="s">
        <v>104</v>
      </c>
      <c r="B333" s="36"/>
      <c r="C333" s="36"/>
      <c r="D333" s="36" t="s">
        <v>185</v>
      </c>
      <c r="E333" s="36"/>
    </row>
    <row r="334" spans="2:5" ht="12.75">
      <c r="B334" s="17" t="s">
        <v>107</v>
      </c>
      <c r="C334" s="80" t="s">
        <v>108</v>
      </c>
      <c r="D334" s="80"/>
      <c r="E334" s="80"/>
    </row>
    <row r="335" spans="1:7" ht="15">
      <c r="A335" s="35"/>
      <c r="B335" s="38"/>
      <c r="C335" s="39"/>
      <c r="D335" s="39"/>
      <c r="E335" s="39"/>
      <c r="F335" s="16"/>
      <c r="G335" s="16"/>
    </row>
    <row r="336" spans="1:5" ht="15">
      <c r="A336" s="35" t="s">
        <v>105</v>
      </c>
      <c r="B336" s="36"/>
      <c r="C336" s="36"/>
      <c r="D336" s="36" t="s">
        <v>185</v>
      </c>
      <c r="E336" s="36"/>
    </row>
    <row r="337" spans="2:5" ht="12.75">
      <c r="B337" s="17" t="s">
        <v>107</v>
      </c>
      <c r="C337" s="80" t="s">
        <v>108</v>
      </c>
      <c r="D337" s="80"/>
      <c r="E337" s="80"/>
    </row>
    <row r="338" ht="12.75">
      <c r="A338" s="12" t="s">
        <v>186</v>
      </c>
    </row>
    <row r="339" ht="12.75">
      <c r="A339" s="12" t="s">
        <v>106</v>
      </c>
    </row>
  </sheetData>
  <mergeCells count="115">
    <mergeCell ref="F187:F188"/>
    <mergeCell ref="G187:G188"/>
    <mergeCell ref="A197:G197"/>
    <mergeCell ref="A200:G200"/>
    <mergeCell ref="B187:B188"/>
    <mergeCell ref="C187:C188"/>
    <mergeCell ref="D187:D188"/>
    <mergeCell ref="E187:E188"/>
    <mergeCell ref="A119:G119"/>
    <mergeCell ref="A121:A122"/>
    <mergeCell ref="B121:B122"/>
    <mergeCell ref="C121:C122"/>
    <mergeCell ref="D121:G121"/>
    <mergeCell ref="A202:A203"/>
    <mergeCell ref="B202:B203"/>
    <mergeCell ref="C202:C203"/>
    <mergeCell ref="D202:G202"/>
    <mergeCell ref="A11:E11"/>
    <mergeCell ref="B268:B269"/>
    <mergeCell ref="C268:C269"/>
    <mergeCell ref="D268:D269"/>
    <mergeCell ref="E268:E269"/>
    <mergeCell ref="A18:G18"/>
    <mergeCell ref="A19:G19"/>
    <mergeCell ref="A20:G20"/>
    <mergeCell ref="A21:G21"/>
    <mergeCell ref="A117:G117"/>
    <mergeCell ref="A6:E6"/>
    <mergeCell ref="A22:G22"/>
    <mergeCell ref="A23:G23"/>
    <mergeCell ref="F268:F269"/>
    <mergeCell ref="G268:G269"/>
    <mergeCell ref="A12:F12"/>
    <mergeCell ref="A7:E7"/>
    <mergeCell ref="F107:F108"/>
    <mergeCell ref="G107:G108"/>
    <mergeCell ref="A39:G39"/>
    <mergeCell ref="A278:G278"/>
    <mergeCell ref="A280:G280"/>
    <mergeCell ref="C282:D282"/>
    <mergeCell ref="E282:G282"/>
    <mergeCell ref="C283:D283"/>
    <mergeCell ref="E283:G283"/>
    <mergeCell ref="C284:D284"/>
    <mergeCell ref="E284:G284"/>
    <mergeCell ref="C285:D285"/>
    <mergeCell ref="E285:G285"/>
    <mergeCell ref="C286:D286"/>
    <mergeCell ref="E286:G286"/>
    <mergeCell ref="C287:D287"/>
    <mergeCell ref="E287:G287"/>
    <mergeCell ref="C288:D288"/>
    <mergeCell ref="E288:G288"/>
    <mergeCell ref="C289:D289"/>
    <mergeCell ref="E289:G289"/>
    <mergeCell ref="C290:D290"/>
    <mergeCell ref="E290:G290"/>
    <mergeCell ref="C291:D291"/>
    <mergeCell ref="E291:G291"/>
    <mergeCell ref="C292:D292"/>
    <mergeCell ref="E292:G292"/>
    <mergeCell ref="C293:D293"/>
    <mergeCell ref="E293:G293"/>
    <mergeCell ref="C294:D294"/>
    <mergeCell ref="E294:G294"/>
    <mergeCell ref="A302:D302"/>
    <mergeCell ref="A303:D303"/>
    <mergeCell ref="C295:D295"/>
    <mergeCell ref="E295:G295"/>
    <mergeCell ref="C296:D296"/>
    <mergeCell ref="E296:G296"/>
    <mergeCell ref="A29:G29"/>
    <mergeCell ref="A308:D308"/>
    <mergeCell ref="A309:D309"/>
    <mergeCell ref="A310:D310"/>
    <mergeCell ref="A304:D304"/>
    <mergeCell ref="A305:D305"/>
    <mergeCell ref="A306:D306"/>
    <mergeCell ref="A307:D307"/>
    <mergeCell ref="A297:G297"/>
    <mergeCell ref="A300:G300"/>
    <mergeCell ref="A25:G25"/>
    <mergeCell ref="A26:G26"/>
    <mergeCell ref="A27:G27"/>
    <mergeCell ref="A28:G28"/>
    <mergeCell ref="B1:G1"/>
    <mergeCell ref="A2:G2"/>
    <mergeCell ref="B107:B108"/>
    <mergeCell ref="C107:C108"/>
    <mergeCell ref="D107:D108"/>
    <mergeCell ref="E107:E108"/>
    <mergeCell ref="A41:A42"/>
    <mergeCell ref="B41:B42"/>
    <mergeCell ref="C41:C42"/>
    <mergeCell ref="A15:G15"/>
    <mergeCell ref="A31:G31"/>
    <mergeCell ref="A32:G32"/>
    <mergeCell ref="A33:G33"/>
    <mergeCell ref="A34:G34"/>
    <mergeCell ref="A35:G35"/>
    <mergeCell ref="A36:G36"/>
    <mergeCell ref="A37:G37"/>
    <mergeCell ref="A319:C319"/>
    <mergeCell ref="A318:C318"/>
    <mergeCell ref="A314:G314"/>
    <mergeCell ref="A316:C316"/>
    <mergeCell ref="A317:C317"/>
    <mergeCell ref="D41:G41"/>
    <mergeCell ref="A311:D311"/>
    <mergeCell ref="C334:E334"/>
    <mergeCell ref="C337:E337"/>
    <mergeCell ref="C322:E322"/>
    <mergeCell ref="C325:E325"/>
    <mergeCell ref="C328:E328"/>
    <mergeCell ref="C331:E33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tabSelected="1" view="pageBreakPreview" zoomScaleSheetLayoutView="100" workbookViewId="0" topLeftCell="A120">
      <selection activeCell="D143" sqref="D143"/>
    </sheetView>
  </sheetViews>
  <sheetFormatPr defaultColWidth="9.00390625" defaultRowHeight="12.75"/>
  <cols>
    <col min="1" max="1" width="34.625" style="12" customWidth="1"/>
    <col min="2" max="2" width="7.75390625" style="12" customWidth="1"/>
    <col min="3" max="3" width="11.25390625" style="12" customWidth="1"/>
    <col min="4" max="4" width="14.125" style="12" customWidth="1"/>
    <col min="5" max="5" width="13.00390625" style="12" customWidth="1"/>
    <col min="6" max="6" width="12.375" style="12" customWidth="1"/>
    <col min="7" max="8" width="13.00390625" style="12" customWidth="1"/>
    <col min="9" max="9" width="15.75390625" style="12" customWidth="1"/>
    <col min="10" max="10" width="13.625" style="12" customWidth="1"/>
    <col min="11" max="11" width="9.125" style="12" customWidth="1"/>
    <col min="12" max="12" width="10.00390625" style="12" bestFit="1" customWidth="1"/>
    <col min="13" max="16384" width="9.125" style="12" customWidth="1"/>
  </cols>
  <sheetData>
    <row r="1" spans="1:10" ht="12.75">
      <c r="A1" s="1" t="s">
        <v>72</v>
      </c>
      <c r="B1" s="1"/>
      <c r="C1" s="113" t="s">
        <v>386</v>
      </c>
      <c r="D1" s="108"/>
      <c r="E1" s="108"/>
      <c r="F1" s="108"/>
      <c r="G1" s="108"/>
      <c r="H1" s="108"/>
      <c r="I1" s="108"/>
      <c r="J1" s="108"/>
    </row>
    <row r="2" spans="1:10" ht="68.25" customHeight="1">
      <c r="A2" s="114" t="s">
        <v>387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38.25" customHeight="1">
      <c r="A3" s="111" t="s">
        <v>204</v>
      </c>
      <c r="B3" s="111"/>
      <c r="C3" s="111"/>
      <c r="D3" s="111"/>
      <c r="E3" s="111"/>
      <c r="F3" s="111"/>
      <c r="G3" s="111"/>
      <c r="H3" s="45"/>
      <c r="I3" s="45"/>
      <c r="J3" s="46" t="s">
        <v>218</v>
      </c>
    </row>
    <row r="4" spans="1:10" ht="14.25" customHeight="1">
      <c r="A4" s="112"/>
      <c r="B4" s="112"/>
      <c r="C4" s="112"/>
      <c r="D4" s="112"/>
      <c r="E4" s="112"/>
      <c r="F4" s="112"/>
      <c r="G4" s="112"/>
      <c r="H4" s="47"/>
      <c r="I4" s="48" t="s">
        <v>74</v>
      </c>
      <c r="J4" s="49">
        <v>43555</v>
      </c>
    </row>
    <row r="5" spans="1:10" ht="24.75" customHeight="1">
      <c r="A5" s="105" t="s">
        <v>81</v>
      </c>
      <c r="B5" s="105"/>
      <c r="C5" s="105"/>
      <c r="D5" s="105"/>
      <c r="E5" s="105"/>
      <c r="F5" s="105"/>
      <c r="G5" s="105"/>
      <c r="H5" s="106" t="s">
        <v>215</v>
      </c>
      <c r="I5" s="107"/>
      <c r="J5" s="50"/>
    </row>
    <row r="6" spans="8:10" ht="12.75">
      <c r="H6" s="42"/>
      <c r="I6" s="42" t="s">
        <v>76</v>
      </c>
      <c r="J6" s="2">
        <v>16900912</v>
      </c>
    </row>
    <row r="7" spans="8:10" ht="12.75">
      <c r="H7" s="108" t="s">
        <v>77</v>
      </c>
      <c r="I7" s="109"/>
      <c r="J7" s="51" t="s">
        <v>264</v>
      </c>
    </row>
    <row r="8" spans="8:10" ht="12.75">
      <c r="H8" s="42"/>
      <c r="I8" s="42" t="s">
        <v>78</v>
      </c>
      <c r="J8" s="2">
        <v>1831032740</v>
      </c>
    </row>
    <row r="9" spans="1:10" ht="16.5" customHeight="1">
      <c r="A9" s="43"/>
      <c r="B9" s="43"/>
      <c r="C9" s="43"/>
      <c r="D9" s="43"/>
      <c r="E9" s="43"/>
      <c r="F9" s="43"/>
      <c r="G9" s="43"/>
      <c r="H9" s="44"/>
      <c r="I9" s="44" t="s">
        <v>79</v>
      </c>
      <c r="J9" s="7">
        <v>182902001</v>
      </c>
    </row>
    <row r="10" spans="1:10" ht="14.25" customHeight="1">
      <c r="A10" s="43"/>
      <c r="B10" s="43"/>
      <c r="C10" s="43"/>
      <c r="D10" s="43"/>
      <c r="E10" s="43"/>
      <c r="F10" s="43"/>
      <c r="G10" s="43"/>
      <c r="H10" s="110" t="s">
        <v>80</v>
      </c>
      <c r="I10" s="110"/>
      <c r="J10" s="7">
        <v>383</v>
      </c>
    </row>
    <row r="11" spans="1:10" ht="50.25" customHeight="1">
      <c r="A11" s="43"/>
      <c r="B11" s="43"/>
      <c r="C11" s="43"/>
      <c r="D11" s="43"/>
      <c r="E11" s="43"/>
      <c r="F11" s="43"/>
      <c r="G11" s="43"/>
      <c r="H11" s="110" t="s">
        <v>216</v>
      </c>
      <c r="I11" s="110"/>
      <c r="J11" s="7" t="s">
        <v>217</v>
      </c>
    </row>
    <row r="12" spans="1:10" ht="50.25" customHeight="1">
      <c r="A12" s="43"/>
      <c r="B12" s="43"/>
      <c r="C12" s="43"/>
      <c r="D12" s="43"/>
      <c r="E12" s="43"/>
      <c r="F12" s="43"/>
      <c r="G12" s="43"/>
      <c r="H12" s="44"/>
      <c r="I12" s="44"/>
      <c r="J12" s="62"/>
    </row>
    <row r="13" spans="1:10" ht="50.25" customHeight="1">
      <c r="A13" s="43"/>
      <c r="B13" s="43"/>
      <c r="C13" s="43"/>
      <c r="D13" s="43"/>
      <c r="E13" s="43"/>
      <c r="F13" s="43"/>
      <c r="G13" s="43"/>
      <c r="H13" s="44"/>
      <c r="I13" s="44"/>
      <c r="J13" s="62"/>
    </row>
    <row r="14" spans="1:10" ht="50.25" customHeight="1">
      <c r="A14" s="43"/>
      <c r="B14" s="43"/>
      <c r="C14" s="43"/>
      <c r="D14" s="43"/>
      <c r="E14" s="43"/>
      <c r="F14" s="43"/>
      <c r="G14" s="43"/>
      <c r="H14" s="44"/>
      <c r="I14" s="44"/>
      <c r="J14" s="62"/>
    </row>
    <row r="15" ht="12.75"/>
    <row r="16" spans="1:10" s="21" customFormat="1" ht="29.25" customHeight="1">
      <c r="A16" s="116" t="s">
        <v>391</v>
      </c>
      <c r="B16" s="116"/>
      <c r="C16" s="116"/>
      <c r="D16" s="116"/>
      <c r="E16" s="116"/>
      <c r="F16" s="116"/>
      <c r="G16" s="116"/>
      <c r="H16" s="116"/>
      <c r="I16" s="116"/>
      <c r="J16" s="116"/>
    </row>
    <row r="17" ht="12.75"/>
    <row r="18" spans="1:10" ht="13.5" customHeight="1">
      <c r="A18" s="94" t="s">
        <v>0</v>
      </c>
      <c r="B18" s="94" t="s">
        <v>211</v>
      </c>
      <c r="C18" s="94" t="s">
        <v>206</v>
      </c>
      <c r="D18" s="96" t="s">
        <v>2</v>
      </c>
      <c r="E18" s="94" t="s">
        <v>207</v>
      </c>
      <c r="F18" s="94"/>
      <c r="G18" s="94"/>
      <c r="H18" s="94"/>
      <c r="I18" s="94"/>
      <c r="J18" s="94"/>
    </row>
    <row r="19" spans="1:10" ht="12.75">
      <c r="A19" s="94"/>
      <c r="B19" s="94"/>
      <c r="C19" s="94"/>
      <c r="D19" s="96"/>
      <c r="E19" s="94" t="s">
        <v>10</v>
      </c>
      <c r="F19" s="94"/>
      <c r="G19" s="94"/>
      <c r="H19" s="94"/>
      <c r="I19" s="94"/>
      <c r="J19" s="94"/>
    </row>
    <row r="20" spans="1:10" ht="153.75" customHeight="1">
      <c r="A20" s="94"/>
      <c r="B20" s="94"/>
      <c r="C20" s="94"/>
      <c r="D20" s="96"/>
      <c r="E20" s="94" t="s">
        <v>4</v>
      </c>
      <c r="F20" s="94" t="s">
        <v>208</v>
      </c>
      <c r="G20" s="94" t="s">
        <v>209</v>
      </c>
      <c r="H20" s="94" t="s">
        <v>210</v>
      </c>
      <c r="I20" s="94" t="s">
        <v>212</v>
      </c>
      <c r="J20" s="94"/>
    </row>
    <row r="21" spans="1:10" ht="30.75" customHeight="1">
      <c r="A21" s="94"/>
      <c r="B21" s="94"/>
      <c r="C21" s="94"/>
      <c r="D21" s="96"/>
      <c r="E21" s="94"/>
      <c r="F21" s="94"/>
      <c r="G21" s="94"/>
      <c r="H21" s="94"/>
      <c r="I21" s="8" t="s">
        <v>213</v>
      </c>
      <c r="J21" s="8" t="s">
        <v>214</v>
      </c>
    </row>
    <row r="22" spans="1:10" ht="12.75">
      <c r="A22" s="4">
        <v>1</v>
      </c>
      <c r="B22" s="4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</row>
    <row r="23" spans="1:10" ht="12.75">
      <c r="A23" s="6" t="s">
        <v>219</v>
      </c>
      <c r="B23" s="63" t="s">
        <v>223</v>
      </c>
      <c r="C23" s="3" t="s">
        <v>8</v>
      </c>
      <c r="D23" s="24">
        <f>I23+E23+F23</f>
        <v>1208854.29</v>
      </c>
      <c r="E23" s="24">
        <v>0</v>
      </c>
      <c r="F23" s="24">
        <v>0</v>
      </c>
      <c r="G23" s="24">
        <v>0</v>
      </c>
      <c r="H23" s="24">
        <v>0</v>
      </c>
      <c r="I23" s="24">
        <v>1208854.29</v>
      </c>
      <c r="J23" s="24">
        <v>0</v>
      </c>
    </row>
    <row r="24" spans="1:10" ht="12.75">
      <c r="A24" s="6" t="s">
        <v>220</v>
      </c>
      <c r="B24" s="63" t="s">
        <v>224</v>
      </c>
      <c r="C24" s="3" t="s">
        <v>8</v>
      </c>
      <c r="D24" s="24">
        <f>D26+D54+D50+D48</f>
        <v>2144600.77</v>
      </c>
      <c r="E24" s="24">
        <f>E49</f>
        <v>0</v>
      </c>
      <c r="F24" s="24">
        <f>F50</f>
        <v>0</v>
      </c>
      <c r="G24" s="24"/>
      <c r="H24" s="24"/>
      <c r="I24" s="24">
        <f>I26+I54+I47+I51+I48</f>
        <v>2144600.77</v>
      </c>
      <c r="J24" s="24"/>
    </row>
    <row r="25" spans="1:10" ht="12.75">
      <c r="A25" s="5" t="s">
        <v>10</v>
      </c>
      <c r="B25" s="18"/>
      <c r="C25" s="2" t="s">
        <v>8</v>
      </c>
      <c r="D25" s="23"/>
      <c r="E25" s="23"/>
      <c r="F25" s="23"/>
      <c r="G25" s="23"/>
      <c r="H25" s="23"/>
      <c r="I25" s="23"/>
      <c r="J25" s="23" t="s">
        <v>8</v>
      </c>
    </row>
    <row r="26" spans="1:13" ht="12.75">
      <c r="A26" s="15" t="s">
        <v>327</v>
      </c>
      <c r="B26" s="64" t="s">
        <v>328</v>
      </c>
      <c r="C26" s="2">
        <v>130</v>
      </c>
      <c r="D26" s="23">
        <f>SUM(E26:I26)</f>
        <v>1894600.77</v>
      </c>
      <c r="E26" s="23"/>
      <c r="F26" s="23"/>
      <c r="G26" s="23"/>
      <c r="H26" s="23"/>
      <c r="I26" s="23">
        <f>I28+I43+I42</f>
        <v>1894600.77</v>
      </c>
      <c r="J26" s="23">
        <f>J28+J43</f>
        <v>0</v>
      </c>
      <c r="M26" s="40"/>
    </row>
    <row r="27" spans="1:10" ht="25.5">
      <c r="A27" s="5" t="s">
        <v>329</v>
      </c>
      <c r="B27" s="18" t="s">
        <v>330</v>
      </c>
      <c r="C27" s="2">
        <v>130</v>
      </c>
      <c r="D27" s="23">
        <f aca="true" t="shared" si="0" ref="D27:D86">SUM(E27:I27)</f>
        <v>1894600.77</v>
      </c>
      <c r="E27" s="23"/>
      <c r="F27" s="23"/>
      <c r="G27" s="23"/>
      <c r="H27" s="23"/>
      <c r="I27" s="23">
        <f>I28+I43</f>
        <v>1894600.77</v>
      </c>
      <c r="J27" s="23">
        <f>J28+J43</f>
        <v>0</v>
      </c>
    </row>
    <row r="28" spans="1:10" ht="25.5">
      <c r="A28" s="5" t="s">
        <v>331</v>
      </c>
      <c r="B28" s="18" t="s">
        <v>332</v>
      </c>
      <c r="C28" s="2">
        <v>130</v>
      </c>
      <c r="D28" s="23">
        <f t="shared" si="0"/>
        <v>1889760.69</v>
      </c>
      <c r="E28" s="23"/>
      <c r="F28" s="23"/>
      <c r="G28" s="23"/>
      <c r="H28" s="23"/>
      <c r="I28" s="23">
        <f>I34+I38+I29</f>
        <v>1889760.69</v>
      </c>
      <c r="J28" s="23">
        <f>J34+J38+J42</f>
        <v>0</v>
      </c>
    </row>
    <row r="29" spans="1:10" ht="25.5">
      <c r="A29" s="5" t="s">
        <v>333</v>
      </c>
      <c r="B29" s="18" t="s">
        <v>334</v>
      </c>
      <c r="C29" s="2">
        <v>130</v>
      </c>
      <c r="D29" s="23">
        <f t="shared" si="0"/>
        <v>0</v>
      </c>
      <c r="E29" s="23"/>
      <c r="F29" s="23"/>
      <c r="G29" s="23"/>
      <c r="H29" s="23"/>
      <c r="I29" s="23">
        <f>I30+I31+I32+I33</f>
        <v>0</v>
      </c>
      <c r="J29" s="23"/>
    </row>
    <row r="30" spans="1:10" ht="38.25">
      <c r="A30" s="5" t="s">
        <v>335</v>
      </c>
      <c r="B30" s="18" t="s">
        <v>336</v>
      </c>
      <c r="C30" s="2">
        <v>130</v>
      </c>
      <c r="D30" s="23">
        <f t="shared" si="0"/>
        <v>0</v>
      </c>
      <c r="E30" s="23"/>
      <c r="F30" s="23"/>
      <c r="G30" s="23"/>
      <c r="H30" s="23"/>
      <c r="I30" s="23"/>
      <c r="J30" s="23"/>
    </row>
    <row r="31" spans="1:10" ht="25.5">
      <c r="A31" s="5" t="s">
        <v>337</v>
      </c>
      <c r="B31" s="18" t="s">
        <v>338</v>
      </c>
      <c r="C31" s="2">
        <v>130</v>
      </c>
      <c r="D31" s="23">
        <f t="shared" si="0"/>
        <v>0</v>
      </c>
      <c r="E31" s="23"/>
      <c r="F31" s="23"/>
      <c r="G31" s="23"/>
      <c r="H31" s="23"/>
      <c r="I31" s="23"/>
      <c r="J31" s="23"/>
    </row>
    <row r="32" spans="1:10" ht="27" customHeight="1">
      <c r="A32" s="5" t="s">
        <v>339</v>
      </c>
      <c r="B32" s="18" t="s">
        <v>340</v>
      </c>
      <c r="C32" s="2">
        <v>130</v>
      </c>
      <c r="D32" s="23">
        <f t="shared" si="0"/>
        <v>0</v>
      </c>
      <c r="E32" s="23"/>
      <c r="F32" s="23"/>
      <c r="G32" s="23"/>
      <c r="H32" s="23"/>
      <c r="I32" s="23"/>
      <c r="J32" s="23"/>
    </row>
    <row r="33" spans="1:10" ht="25.5">
      <c r="A33" s="15" t="s">
        <v>341</v>
      </c>
      <c r="B33" s="64" t="s">
        <v>342</v>
      </c>
      <c r="C33" s="2">
        <v>130</v>
      </c>
      <c r="D33" s="23">
        <f t="shared" si="0"/>
        <v>0</v>
      </c>
      <c r="E33" s="23"/>
      <c r="F33" s="23"/>
      <c r="G33" s="23"/>
      <c r="H33" s="23"/>
      <c r="I33" s="23"/>
      <c r="J33" s="23"/>
    </row>
    <row r="34" spans="1:10" ht="38.25">
      <c r="A34" s="6" t="s">
        <v>343</v>
      </c>
      <c r="B34" s="63" t="s">
        <v>344</v>
      </c>
      <c r="C34" s="3">
        <v>130</v>
      </c>
      <c r="D34" s="24">
        <f t="shared" si="0"/>
        <v>1713808.05</v>
      </c>
      <c r="E34" s="24"/>
      <c r="F34" s="24"/>
      <c r="G34" s="24"/>
      <c r="H34" s="24"/>
      <c r="I34" s="24">
        <f>I35+I36</f>
        <v>1713808.05</v>
      </c>
      <c r="J34" s="23"/>
    </row>
    <row r="35" spans="1:10" ht="40.5" customHeight="1">
      <c r="A35" s="5" t="s">
        <v>345</v>
      </c>
      <c r="B35" s="18" t="s">
        <v>346</v>
      </c>
      <c r="C35" s="2">
        <v>130</v>
      </c>
      <c r="D35" s="23">
        <f t="shared" si="0"/>
        <v>270657.2</v>
      </c>
      <c r="E35" s="23"/>
      <c r="F35" s="23"/>
      <c r="G35" s="23"/>
      <c r="H35" s="23"/>
      <c r="I35" s="23">
        <v>270657.2</v>
      </c>
      <c r="J35" s="23"/>
    </row>
    <row r="36" spans="1:10" ht="25.5">
      <c r="A36" s="5" t="s">
        <v>347</v>
      </c>
      <c r="B36" s="18" t="s">
        <v>348</v>
      </c>
      <c r="C36" s="2">
        <v>130</v>
      </c>
      <c r="D36" s="23">
        <f t="shared" si="0"/>
        <v>1443150.85</v>
      </c>
      <c r="E36" s="23"/>
      <c r="F36" s="23"/>
      <c r="G36" s="23"/>
      <c r="H36" s="23"/>
      <c r="I36" s="71">
        <v>1443150.85</v>
      </c>
      <c r="J36" s="23"/>
    </row>
    <row r="37" spans="1:10" ht="25.5">
      <c r="A37" s="5" t="s">
        <v>349</v>
      </c>
      <c r="B37" s="18" t="s">
        <v>350</v>
      </c>
      <c r="C37" s="2">
        <v>130</v>
      </c>
      <c r="D37" s="23">
        <f t="shared" si="0"/>
        <v>0</v>
      </c>
      <c r="E37" s="23"/>
      <c r="F37" s="23"/>
      <c r="G37" s="23"/>
      <c r="H37" s="23"/>
      <c r="I37" s="71"/>
      <c r="J37" s="23"/>
    </row>
    <row r="38" spans="1:10" ht="25.5">
      <c r="A38" s="6" t="s">
        <v>351</v>
      </c>
      <c r="B38" s="18" t="s">
        <v>352</v>
      </c>
      <c r="C38" s="2">
        <v>130</v>
      </c>
      <c r="D38" s="24">
        <f t="shared" si="0"/>
        <v>175952.64</v>
      </c>
      <c r="E38" s="24"/>
      <c r="F38" s="24"/>
      <c r="G38" s="24"/>
      <c r="H38" s="24"/>
      <c r="I38" s="72">
        <f>I39+I40</f>
        <v>175952.64</v>
      </c>
      <c r="J38" s="23"/>
    </row>
    <row r="39" spans="1:10" ht="38.25">
      <c r="A39" s="5" t="s">
        <v>353</v>
      </c>
      <c r="B39" s="18" t="s">
        <v>354</v>
      </c>
      <c r="C39" s="2">
        <v>130</v>
      </c>
      <c r="D39" s="23">
        <f t="shared" si="0"/>
        <v>5742</v>
      </c>
      <c r="E39" s="23" t="s">
        <v>8</v>
      </c>
      <c r="F39" s="23"/>
      <c r="G39" s="23"/>
      <c r="H39" s="23"/>
      <c r="I39" s="71">
        <v>5742</v>
      </c>
      <c r="J39" s="23"/>
    </row>
    <row r="40" spans="1:10" ht="25.5">
      <c r="A40" s="5" t="s">
        <v>355</v>
      </c>
      <c r="B40" s="18" t="s">
        <v>356</v>
      </c>
      <c r="C40" s="2">
        <v>130</v>
      </c>
      <c r="D40" s="23">
        <f t="shared" si="0"/>
        <v>170210.64</v>
      </c>
      <c r="E40" s="23" t="s">
        <v>8</v>
      </c>
      <c r="F40" s="23"/>
      <c r="G40" s="23"/>
      <c r="H40" s="23"/>
      <c r="I40" s="71">
        <v>170210.64</v>
      </c>
      <c r="J40" s="23"/>
    </row>
    <row r="41" spans="1:10" ht="51" hidden="1">
      <c r="A41" s="15" t="s">
        <v>14</v>
      </c>
      <c r="B41" s="64"/>
      <c r="C41" s="2">
        <v>120</v>
      </c>
      <c r="D41" s="23">
        <f t="shared" si="0"/>
        <v>0</v>
      </c>
      <c r="E41" s="23" t="s">
        <v>8</v>
      </c>
      <c r="F41" s="23"/>
      <c r="G41" s="23"/>
      <c r="H41" s="23"/>
      <c r="I41" s="23"/>
      <c r="J41" s="23" t="s">
        <v>8</v>
      </c>
    </row>
    <row r="42" spans="1:10" ht="25.5">
      <c r="A42" s="70" t="s">
        <v>357</v>
      </c>
      <c r="B42" s="64" t="s">
        <v>358</v>
      </c>
      <c r="C42" s="2">
        <v>130</v>
      </c>
      <c r="D42" s="23">
        <f t="shared" si="0"/>
        <v>0</v>
      </c>
      <c r="E42" s="23"/>
      <c r="F42" s="23"/>
      <c r="G42" s="23"/>
      <c r="H42" s="23"/>
      <c r="I42" s="23"/>
      <c r="J42" s="23"/>
    </row>
    <row r="43" spans="1:10" ht="12.75">
      <c r="A43" s="70" t="s">
        <v>359</v>
      </c>
      <c r="B43" s="64" t="s">
        <v>360</v>
      </c>
      <c r="C43" s="2">
        <v>130</v>
      </c>
      <c r="D43" s="24">
        <f t="shared" si="0"/>
        <v>4840.08</v>
      </c>
      <c r="E43" s="24"/>
      <c r="F43" s="24"/>
      <c r="G43" s="24"/>
      <c r="H43" s="24"/>
      <c r="I43" s="24">
        <f>I44+I45+I46</f>
        <v>4840.08</v>
      </c>
      <c r="J43" s="23"/>
    </row>
    <row r="44" spans="1:10" ht="89.25">
      <c r="A44" s="15" t="s">
        <v>361</v>
      </c>
      <c r="B44" s="64" t="s">
        <v>362</v>
      </c>
      <c r="C44" s="2">
        <v>130</v>
      </c>
      <c r="D44" s="23">
        <f t="shared" si="0"/>
        <v>0</v>
      </c>
      <c r="E44" s="23"/>
      <c r="F44" s="23"/>
      <c r="G44" s="23"/>
      <c r="H44" s="23"/>
      <c r="I44" s="23"/>
      <c r="J44" s="23"/>
    </row>
    <row r="45" spans="1:10" ht="12.75">
      <c r="A45" s="15" t="s">
        <v>375</v>
      </c>
      <c r="B45" s="64"/>
      <c r="C45" s="2">
        <v>130</v>
      </c>
      <c r="D45" s="23">
        <f t="shared" si="0"/>
        <v>0</v>
      </c>
      <c r="E45" s="23"/>
      <c r="F45" s="23"/>
      <c r="G45" s="23"/>
      <c r="H45" s="23"/>
      <c r="I45" s="23"/>
      <c r="J45" s="23"/>
    </row>
    <row r="46" spans="1:10" ht="25.5">
      <c r="A46" s="15" t="s">
        <v>376</v>
      </c>
      <c r="B46" s="64"/>
      <c r="C46" s="2">
        <v>130</v>
      </c>
      <c r="D46" s="23">
        <f t="shared" si="0"/>
        <v>4840.08</v>
      </c>
      <c r="E46" s="23"/>
      <c r="F46" s="23"/>
      <c r="G46" s="23"/>
      <c r="H46" s="23"/>
      <c r="I46" s="23">
        <v>4840.08</v>
      </c>
      <c r="J46" s="23"/>
    </row>
    <row r="47" spans="1:10" ht="25.5">
      <c r="A47" s="6" t="s">
        <v>363</v>
      </c>
      <c r="B47" s="18" t="s">
        <v>364</v>
      </c>
      <c r="C47" s="2">
        <v>140</v>
      </c>
      <c r="D47" s="23">
        <f t="shared" si="0"/>
        <v>0</v>
      </c>
      <c r="E47" s="23"/>
      <c r="F47" s="23"/>
      <c r="G47" s="23"/>
      <c r="H47" s="23"/>
      <c r="I47" s="23"/>
      <c r="J47" s="23"/>
    </row>
    <row r="48" spans="1:10" ht="25.5">
      <c r="A48" s="5" t="s">
        <v>390</v>
      </c>
      <c r="B48" s="18" t="s">
        <v>365</v>
      </c>
      <c r="C48" s="2">
        <v>150</v>
      </c>
      <c r="D48" s="24">
        <f t="shared" si="0"/>
        <v>250000</v>
      </c>
      <c r="E48" s="24"/>
      <c r="F48" s="24"/>
      <c r="G48" s="24"/>
      <c r="H48" s="24"/>
      <c r="I48" s="24">
        <v>250000</v>
      </c>
      <c r="J48" s="23"/>
    </row>
    <row r="49" spans="1:10" ht="25.5">
      <c r="A49" s="5" t="s">
        <v>384</v>
      </c>
      <c r="B49" s="18"/>
      <c r="C49" s="2"/>
      <c r="D49" s="23">
        <f t="shared" si="0"/>
        <v>0</v>
      </c>
      <c r="E49" s="23"/>
      <c r="F49" s="23"/>
      <c r="G49" s="23"/>
      <c r="H49" s="23"/>
      <c r="I49" s="23"/>
      <c r="J49" s="23"/>
    </row>
    <row r="50" spans="1:10" ht="25.5">
      <c r="A50" s="5" t="s">
        <v>366</v>
      </c>
      <c r="B50" s="18" t="s">
        <v>367</v>
      </c>
      <c r="C50" s="2">
        <v>180</v>
      </c>
      <c r="D50" s="23">
        <f t="shared" si="0"/>
        <v>0</v>
      </c>
      <c r="E50" s="23"/>
      <c r="F50" s="23"/>
      <c r="G50" s="23"/>
      <c r="H50" s="23"/>
      <c r="I50" s="23"/>
      <c r="J50" s="23"/>
    </row>
    <row r="51" spans="1:10" ht="12.75">
      <c r="A51" s="5" t="s">
        <v>368</v>
      </c>
      <c r="B51" s="18" t="s">
        <v>369</v>
      </c>
      <c r="C51" s="2" t="s">
        <v>56</v>
      </c>
      <c r="D51" s="24">
        <f t="shared" si="0"/>
        <v>0</v>
      </c>
      <c r="E51" s="23"/>
      <c r="F51" s="23"/>
      <c r="G51" s="23"/>
      <c r="H51" s="23"/>
      <c r="I51" s="24">
        <f>I52+I53</f>
        <v>0</v>
      </c>
      <c r="J51" s="23"/>
    </row>
    <row r="52" spans="1:10" ht="25.5">
      <c r="A52" s="5" t="s">
        <v>370</v>
      </c>
      <c r="B52" s="18" t="s">
        <v>371</v>
      </c>
      <c r="C52" s="2">
        <v>410</v>
      </c>
      <c r="D52" s="23">
        <f t="shared" si="0"/>
        <v>0</v>
      </c>
      <c r="E52" s="23"/>
      <c r="F52" s="23"/>
      <c r="G52" s="23"/>
      <c r="H52" s="23"/>
      <c r="I52" s="23"/>
      <c r="J52" s="23"/>
    </row>
    <row r="53" spans="1:10" ht="25.5">
      <c r="A53" s="5" t="s">
        <v>372</v>
      </c>
      <c r="B53" s="18" t="s">
        <v>373</v>
      </c>
      <c r="C53" s="2">
        <v>440</v>
      </c>
      <c r="D53" s="23">
        <f t="shared" si="0"/>
        <v>0</v>
      </c>
      <c r="E53" s="23"/>
      <c r="F53" s="23"/>
      <c r="G53" s="23"/>
      <c r="H53" s="23"/>
      <c r="I53" s="23"/>
      <c r="J53" s="23"/>
    </row>
    <row r="54" spans="1:10" ht="12.75">
      <c r="A54" s="6" t="s">
        <v>21</v>
      </c>
      <c r="B54" s="63" t="s">
        <v>374</v>
      </c>
      <c r="C54" s="3">
        <v>180</v>
      </c>
      <c r="D54" s="24">
        <f aca="true" t="shared" si="1" ref="D54:J54">D55</f>
        <v>0</v>
      </c>
      <c r="E54" s="24">
        <f t="shared" si="1"/>
        <v>0</v>
      </c>
      <c r="F54" s="24">
        <f t="shared" si="1"/>
        <v>0</v>
      </c>
      <c r="G54" s="24">
        <f t="shared" si="1"/>
        <v>0</v>
      </c>
      <c r="H54" s="24">
        <f t="shared" si="1"/>
        <v>0</v>
      </c>
      <c r="I54" s="24">
        <f t="shared" si="1"/>
        <v>0</v>
      </c>
      <c r="J54" s="24">
        <f t="shared" si="1"/>
        <v>0</v>
      </c>
    </row>
    <row r="55" spans="1:10" ht="12" customHeight="1" hidden="1">
      <c r="A55" s="5" t="s">
        <v>380</v>
      </c>
      <c r="B55" s="18"/>
      <c r="C55" s="2"/>
      <c r="D55" s="23">
        <f t="shared" si="0"/>
        <v>0</v>
      </c>
      <c r="E55" s="23"/>
      <c r="F55" s="23"/>
      <c r="G55" s="23"/>
      <c r="H55" s="23"/>
      <c r="I55" s="23"/>
      <c r="J55" s="23"/>
    </row>
    <row r="56" spans="1:10" ht="12.75">
      <c r="A56" s="55" t="s">
        <v>221</v>
      </c>
      <c r="B56" s="65" t="s">
        <v>225</v>
      </c>
      <c r="C56" s="56">
        <v>900</v>
      </c>
      <c r="D56" s="24">
        <f t="shared" si="0"/>
        <v>3147224.88</v>
      </c>
      <c r="E56" s="57">
        <f aca="true" t="shared" si="2" ref="E56:J56">E57+E69+E72+E76</f>
        <v>793812.66</v>
      </c>
      <c r="F56" s="57">
        <f t="shared" si="2"/>
        <v>305532.01</v>
      </c>
      <c r="G56" s="57">
        <f t="shared" si="2"/>
        <v>0</v>
      </c>
      <c r="H56" s="57">
        <f t="shared" si="2"/>
        <v>0</v>
      </c>
      <c r="I56" s="57">
        <f t="shared" si="2"/>
        <v>2047880.2100000002</v>
      </c>
      <c r="J56" s="57">
        <f t="shared" si="2"/>
        <v>0</v>
      </c>
    </row>
    <row r="57" spans="1:10" ht="12.75">
      <c r="A57" s="58" t="s">
        <v>222</v>
      </c>
      <c r="B57" s="66" t="s">
        <v>226</v>
      </c>
      <c r="C57" s="53">
        <v>100</v>
      </c>
      <c r="D57" s="24">
        <f t="shared" si="0"/>
        <v>2218279.2300000004</v>
      </c>
      <c r="E57" s="57">
        <f aca="true" t="shared" si="3" ref="E57:J57">E58+E66+E68</f>
        <v>783427.79</v>
      </c>
      <c r="F57" s="54">
        <f t="shared" si="3"/>
        <v>0</v>
      </c>
      <c r="G57" s="54">
        <f t="shared" si="3"/>
        <v>0</v>
      </c>
      <c r="H57" s="54">
        <f t="shared" si="3"/>
        <v>0</v>
      </c>
      <c r="I57" s="57">
        <f>I58+I66+I68</f>
        <v>1434851.4400000002</v>
      </c>
      <c r="J57" s="54">
        <f t="shared" si="3"/>
        <v>0</v>
      </c>
    </row>
    <row r="58" spans="1:10" ht="12.75">
      <c r="A58" s="9" t="s">
        <v>240</v>
      </c>
      <c r="B58" s="66" t="s">
        <v>228</v>
      </c>
      <c r="C58" s="53">
        <v>111</v>
      </c>
      <c r="D58" s="23">
        <f t="shared" si="0"/>
        <v>1616597.1400000001</v>
      </c>
      <c r="E58" s="54">
        <f>E59+E60+E61+E63+E64+E65</f>
        <v>630302.03</v>
      </c>
      <c r="F58" s="54">
        <f>F59+F60+F61+F63+F64+F65</f>
        <v>0</v>
      </c>
      <c r="G58" s="54">
        <f>G59+G60+G61+G63+G64+G65</f>
        <v>0</v>
      </c>
      <c r="H58" s="54">
        <f>H59+H60+H61+H63+H64+H65</f>
        <v>0</v>
      </c>
      <c r="I58" s="54">
        <f>I59+I60+I61+I63+I64+I65</f>
        <v>986295.1100000001</v>
      </c>
      <c r="J58" s="54"/>
    </row>
    <row r="59" spans="1:10" ht="25.5">
      <c r="A59" s="9" t="s">
        <v>227</v>
      </c>
      <c r="B59" s="66" t="s">
        <v>229</v>
      </c>
      <c r="C59" s="53">
        <v>111</v>
      </c>
      <c r="D59" s="23">
        <f t="shared" si="0"/>
        <v>0</v>
      </c>
      <c r="E59" s="69"/>
      <c r="F59" s="69"/>
      <c r="G59" s="69"/>
      <c r="H59" s="69"/>
      <c r="I59" s="69"/>
      <c r="J59" s="54"/>
    </row>
    <row r="60" spans="1:10" ht="25.5">
      <c r="A60" s="9" t="s">
        <v>200</v>
      </c>
      <c r="B60" s="66" t="s">
        <v>230</v>
      </c>
      <c r="C60" s="53">
        <v>111</v>
      </c>
      <c r="D60" s="54">
        <f t="shared" si="0"/>
        <v>889674.6599999999</v>
      </c>
      <c r="E60" s="69">
        <v>391500.3</v>
      </c>
      <c r="F60" s="69"/>
      <c r="G60" s="69"/>
      <c r="H60" s="69"/>
      <c r="I60" s="69">
        <v>498174.36</v>
      </c>
      <c r="J60" s="54"/>
    </row>
    <row r="61" spans="1:10" ht="12.75">
      <c r="A61" s="9" t="s">
        <v>232</v>
      </c>
      <c r="B61" s="66" t="s">
        <v>231</v>
      </c>
      <c r="C61" s="53">
        <v>111</v>
      </c>
      <c r="D61" s="23">
        <f t="shared" si="0"/>
        <v>0</v>
      </c>
      <c r="E61" s="69"/>
      <c r="F61" s="69"/>
      <c r="G61" s="69"/>
      <c r="H61" s="69"/>
      <c r="I61" s="69"/>
      <c r="J61" s="54"/>
    </row>
    <row r="62" spans="1:10" ht="12.75">
      <c r="A62" s="9" t="s">
        <v>234</v>
      </c>
      <c r="B62" s="66" t="s">
        <v>235</v>
      </c>
      <c r="C62" s="53">
        <v>111</v>
      </c>
      <c r="D62" s="23">
        <f t="shared" si="0"/>
        <v>0</v>
      </c>
      <c r="E62" s="69"/>
      <c r="F62" s="69"/>
      <c r="G62" s="69"/>
      <c r="H62" s="69"/>
      <c r="I62" s="69"/>
      <c r="J62" s="54"/>
    </row>
    <row r="63" spans="1:10" ht="12.75">
      <c r="A63" s="9" t="s">
        <v>233</v>
      </c>
      <c r="B63" s="66" t="s">
        <v>236</v>
      </c>
      <c r="C63" s="53">
        <v>111</v>
      </c>
      <c r="D63" s="23"/>
      <c r="E63" s="69"/>
      <c r="F63" s="69"/>
      <c r="G63" s="69"/>
      <c r="H63" s="69"/>
      <c r="I63" s="69">
        <v>20379.71</v>
      </c>
      <c r="J63" s="54"/>
    </row>
    <row r="64" spans="1:12" ht="25.5">
      <c r="A64" s="9" t="s">
        <v>201</v>
      </c>
      <c r="B64" s="66" t="s">
        <v>237</v>
      </c>
      <c r="C64" s="53">
        <v>111</v>
      </c>
      <c r="D64" s="54">
        <f>SUM(E64:I64)</f>
        <v>398059.44</v>
      </c>
      <c r="E64" s="69">
        <v>114968.92</v>
      </c>
      <c r="F64" s="69"/>
      <c r="G64" s="69"/>
      <c r="H64" s="69"/>
      <c r="I64" s="69">
        <v>283090.52</v>
      </c>
      <c r="J64" s="54"/>
      <c r="L64" s="40"/>
    </row>
    <row r="65" spans="1:10" ht="12.75">
      <c r="A65" s="9" t="s">
        <v>202</v>
      </c>
      <c r="B65" s="66" t="s">
        <v>238</v>
      </c>
      <c r="C65" s="53">
        <v>111</v>
      </c>
      <c r="D65" s="54">
        <f>SUM(E65:I65)</f>
        <v>308483.32999999996</v>
      </c>
      <c r="E65" s="69">
        <v>123832.81</v>
      </c>
      <c r="F65" s="69"/>
      <c r="G65" s="69"/>
      <c r="H65" s="69"/>
      <c r="I65" s="69">
        <v>184650.52</v>
      </c>
      <c r="J65" s="54"/>
    </row>
    <row r="66" spans="1:10" ht="25.5">
      <c r="A66" s="9" t="s">
        <v>239</v>
      </c>
      <c r="B66" s="66" t="s">
        <v>241</v>
      </c>
      <c r="C66" s="53">
        <v>112</v>
      </c>
      <c r="D66" s="54">
        <f t="shared" si="0"/>
        <v>15937.81</v>
      </c>
      <c r="E66" s="69"/>
      <c r="F66" s="54"/>
      <c r="G66" s="54"/>
      <c r="H66" s="54"/>
      <c r="I66" s="69">
        <v>15937.81</v>
      </c>
      <c r="J66" s="54"/>
    </row>
    <row r="67" spans="1:10" ht="63.75" hidden="1">
      <c r="A67" s="9" t="s">
        <v>243</v>
      </c>
      <c r="B67" s="66" t="s">
        <v>242</v>
      </c>
      <c r="C67" s="53">
        <v>113</v>
      </c>
      <c r="D67" s="23">
        <f t="shared" si="0"/>
        <v>0</v>
      </c>
      <c r="E67" s="54"/>
      <c r="F67" s="54"/>
      <c r="G67" s="54"/>
      <c r="H67" s="54"/>
      <c r="I67" s="54"/>
      <c r="J67" s="54"/>
    </row>
    <row r="68" spans="1:10" ht="51">
      <c r="A68" s="9" t="s">
        <v>245</v>
      </c>
      <c r="B68" s="66" t="s">
        <v>244</v>
      </c>
      <c r="C68" s="53">
        <v>119</v>
      </c>
      <c r="D68" s="54">
        <f t="shared" si="0"/>
        <v>585744.28</v>
      </c>
      <c r="E68" s="54">
        <v>153125.76</v>
      </c>
      <c r="F68" s="54"/>
      <c r="G68" s="54"/>
      <c r="H68" s="54"/>
      <c r="I68" s="54">
        <v>432618.52</v>
      </c>
      <c r="J68" s="54"/>
    </row>
    <row r="69" spans="1:10" ht="25.5">
      <c r="A69" s="9" t="s">
        <v>246</v>
      </c>
      <c r="B69" s="66" t="s">
        <v>247</v>
      </c>
      <c r="C69" s="53">
        <v>300</v>
      </c>
      <c r="D69" s="23">
        <f t="shared" si="0"/>
        <v>305532.01</v>
      </c>
      <c r="E69" s="54">
        <f aca="true" t="shared" si="4" ref="E69:J69">E70</f>
        <v>0</v>
      </c>
      <c r="F69" s="54">
        <f>F70+F71</f>
        <v>305532.01</v>
      </c>
      <c r="G69" s="54">
        <f t="shared" si="4"/>
        <v>0</v>
      </c>
      <c r="H69" s="54">
        <f t="shared" si="4"/>
        <v>0</v>
      </c>
      <c r="I69" s="54">
        <f>I70+I71</f>
        <v>0</v>
      </c>
      <c r="J69" s="54">
        <f t="shared" si="4"/>
        <v>0</v>
      </c>
    </row>
    <row r="70" spans="1:10" ht="12.75">
      <c r="A70" s="9" t="s">
        <v>248</v>
      </c>
      <c r="B70" s="66" t="s">
        <v>249</v>
      </c>
      <c r="C70" s="53">
        <v>340</v>
      </c>
      <c r="D70" s="23">
        <f t="shared" si="0"/>
        <v>256932.01</v>
      </c>
      <c r="E70" s="54"/>
      <c r="F70" s="54">
        <v>256932.01</v>
      </c>
      <c r="G70" s="54"/>
      <c r="H70" s="54"/>
      <c r="I70" s="54"/>
      <c r="J70" s="54"/>
    </row>
    <row r="71" spans="1:10" ht="12.75">
      <c r="A71" s="9" t="s">
        <v>388</v>
      </c>
      <c r="B71" s="66"/>
      <c r="C71" s="53">
        <v>340</v>
      </c>
      <c r="D71" s="23">
        <f t="shared" si="0"/>
        <v>48600</v>
      </c>
      <c r="E71" s="54"/>
      <c r="F71" s="54">
        <v>48600</v>
      </c>
      <c r="G71" s="54"/>
      <c r="H71" s="54"/>
      <c r="I71" s="54"/>
      <c r="J71" s="54"/>
    </row>
    <row r="72" spans="1:10" ht="25.5">
      <c r="A72" s="9" t="s">
        <v>250</v>
      </c>
      <c r="B72" s="66" t="s">
        <v>251</v>
      </c>
      <c r="C72" s="53">
        <v>850</v>
      </c>
      <c r="D72" s="24">
        <f t="shared" si="0"/>
        <v>5398</v>
      </c>
      <c r="E72" s="54">
        <f aca="true" t="shared" si="5" ref="E72:J72">E73+E74+E75</f>
        <v>0</v>
      </c>
      <c r="F72" s="54">
        <f t="shared" si="5"/>
        <v>0</v>
      </c>
      <c r="G72" s="54">
        <f t="shared" si="5"/>
        <v>0</v>
      </c>
      <c r="H72" s="54">
        <f t="shared" si="5"/>
        <v>0</v>
      </c>
      <c r="I72" s="57">
        <f t="shared" si="5"/>
        <v>5398</v>
      </c>
      <c r="J72" s="54">
        <f t="shared" si="5"/>
        <v>0</v>
      </c>
    </row>
    <row r="73" spans="1:10" ht="25.5">
      <c r="A73" s="9" t="s">
        <v>252</v>
      </c>
      <c r="B73" s="66" t="s">
        <v>253</v>
      </c>
      <c r="C73" s="53">
        <v>851</v>
      </c>
      <c r="D73" s="54">
        <f t="shared" si="0"/>
        <v>0</v>
      </c>
      <c r="E73" s="54"/>
      <c r="F73" s="54"/>
      <c r="G73" s="54"/>
      <c r="H73" s="54"/>
      <c r="I73" s="54"/>
      <c r="J73" s="54"/>
    </row>
    <row r="74" spans="1:10" ht="12.75">
      <c r="A74" s="9" t="s">
        <v>254</v>
      </c>
      <c r="B74" s="66" t="s">
        <v>255</v>
      </c>
      <c r="C74" s="53">
        <v>852</v>
      </c>
      <c r="D74" s="23">
        <f t="shared" si="0"/>
        <v>3305.69</v>
      </c>
      <c r="E74" s="54"/>
      <c r="F74" s="54"/>
      <c r="G74" s="54"/>
      <c r="H74" s="54"/>
      <c r="I74" s="54">
        <v>3305.69</v>
      </c>
      <c r="J74" s="54"/>
    </row>
    <row r="75" spans="1:10" ht="12.75">
      <c r="A75" s="9" t="s">
        <v>256</v>
      </c>
      <c r="B75" s="66" t="s">
        <v>257</v>
      </c>
      <c r="C75" s="53">
        <v>853</v>
      </c>
      <c r="D75" s="23">
        <f t="shared" si="0"/>
        <v>2092.31</v>
      </c>
      <c r="E75" s="54"/>
      <c r="F75" s="54"/>
      <c r="G75" s="54"/>
      <c r="H75" s="54"/>
      <c r="I75" s="54">
        <v>2092.31</v>
      </c>
      <c r="J75" s="54"/>
    </row>
    <row r="76" spans="1:12" ht="12.75">
      <c r="A76" s="67" t="s">
        <v>258</v>
      </c>
      <c r="B76" s="66" t="s">
        <v>259</v>
      </c>
      <c r="C76" s="53">
        <v>200</v>
      </c>
      <c r="D76" s="24">
        <f t="shared" si="0"/>
        <v>618015.64</v>
      </c>
      <c r="E76" s="57">
        <f aca="true" t="shared" si="6" ref="E76:J76">E78</f>
        <v>10384.87</v>
      </c>
      <c r="F76" s="54">
        <f t="shared" si="6"/>
        <v>0</v>
      </c>
      <c r="G76" s="54">
        <f t="shared" si="6"/>
        <v>0</v>
      </c>
      <c r="H76" s="54">
        <f t="shared" si="6"/>
        <v>0</v>
      </c>
      <c r="I76" s="57">
        <f t="shared" si="6"/>
        <v>607630.77</v>
      </c>
      <c r="J76" s="54">
        <f t="shared" si="6"/>
        <v>0</v>
      </c>
      <c r="L76" s="40"/>
    </row>
    <row r="77" spans="1:10" ht="12.75">
      <c r="A77" s="9" t="s">
        <v>109</v>
      </c>
      <c r="B77" s="66"/>
      <c r="C77" s="53"/>
      <c r="D77" s="23">
        <f t="shared" si="0"/>
        <v>0</v>
      </c>
      <c r="E77" s="54"/>
      <c r="F77" s="54"/>
      <c r="G77" s="54"/>
      <c r="H77" s="54"/>
      <c r="I77" s="54"/>
      <c r="J77" s="54"/>
    </row>
    <row r="78" spans="1:10" ht="38.25">
      <c r="A78" s="67" t="s">
        <v>260</v>
      </c>
      <c r="B78" s="66" t="s">
        <v>261</v>
      </c>
      <c r="C78" s="53">
        <v>244</v>
      </c>
      <c r="D78" s="57">
        <f t="shared" si="0"/>
        <v>618015.64</v>
      </c>
      <c r="E78" s="57">
        <f>E79+E80+E81+E82+E83+E92+E114+E120</f>
        <v>10384.87</v>
      </c>
      <c r="F78" s="54">
        <f>F79+F80+F81+F82+F83+F92+F114+F120</f>
        <v>0</v>
      </c>
      <c r="G78" s="54">
        <f>G79+G80+G81+G82+G83+G92+G114+G120</f>
        <v>0</v>
      </c>
      <c r="H78" s="54">
        <f>H79+H80+H81+H82+H83+H92+H114+H120</f>
        <v>0</v>
      </c>
      <c r="I78" s="57">
        <f>I79+I80+I81+I82+I83+I92+I114+I120+I131</f>
        <v>607630.77</v>
      </c>
      <c r="J78" s="54">
        <f>J79+J80+J81+J82+J83+J92+J114+J120</f>
        <v>0</v>
      </c>
    </row>
    <row r="79" spans="1:10" ht="12.75">
      <c r="A79" s="9" t="s">
        <v>262</v>
      </c>
      <c r="B79" s="66" t="s">
        <v>114</v>
      </c>
      <c r="C79" s="53">
        <v>244</v>
      </c>
      <c r="D79" s="23">
        <f t="shared" si="0"/>
        <v>7750.01</v>
      </c>
      <c r="E79" s="54"/>
      <c r="F79" s="54"/>
      <c r="G79" s="54"/>
      <c r="H79" s="54"/>
      <c r="I79" s="54">
        <v>7750.01</v>
      </c>
      <c r="J79" s="54"/>
    </row>
    <row r="80" spans="1:10" ht="12.75">
      <c r="A80" s="9" t="s">
        <v>263</v>
      </c>
      <c r="B80" s="66" t="s">
        <v>264</v>
      </c>
      <c r="C80" s="53">
        <v>244</v>
      </c>
      <c r="D80" s="23">
        <f t="shared" si="0"/>
        <v>630</v>
      </c>
      <c r="E80" s="54"/>
      <c r="F80" s="54"/>
      <c r="G80" s="54"/>
      <c r="H80" s="54"/>
      <c r="I80" s="54">
        <v>630</v>
      </c>
      <c r="J80" s="54"/>
    </row>
    <row r="81" spans="1:10" ht="12.75">
      <c r="A81" s="9" t="s">
        <v>32</v>
      </c>
      <c r="B81" s="66" t="s">
        <v>265</v>
      </c>
      <c r="C81" s="53">
        <v>244</v>
      </c>
      <c r="D81" s="23">
        <f t="shared" si="0"/>
        <v>262117.41</v>
      </c>
      <c r="E81" s="54"/>
      <c r="F81" s="54"/>
      <c r="G81" s="54"/>
      <c r="H81" s="54"/>
      <c r="I81" s="54">
        <v>262117.41</v>
      </c>
      <c r="J81" s="54"/>
    </row>
    <row r="82" spans="1:10" ht="25.5">
      <c r="A82" s="9" t="s">
        <v>33</v>
      </c>
      <c r="B82" s="66" t="s">
        <v>266</v>
      </c>
      <c r="C82" s="53">
        <v>244</v>
      </c>
      <c r="D82" s="23">
        <f t="shared" si="0"/>
        <v>0</v>
      </c>
      <c r="E82" s="54"/>
      <c r="F82" s="54"/>
      <c r="G82" s="54"/>
      <c r="H82" s="54"/>
      <c r="I82" s="54"/>
      <c r="J82" s="54"/>
    </row>
    <row r="83" spans="1:10" ht="25.5">
      <c r="A83" s="67" t="s">
        <v>268</v>
      </c>
      <c r="B83" s="66" t="s">
        <v>267</v>
      </c>
      <c r="C83" s="53">
        <v>244</v>
      </c>
      <c r="D83" s="57">
        <f t="shared" si="0"/>
        <v>84617.22</v>
      </c>
      <c r="E83" s="54"/>
      <c r="F83" s="54"/>
      <c r="G83" s="54"/>
      <c r="H83" s="54"/>
      <c r="I83" s="57">
        <f>SUM(I84:I90)</f>
        <v>84617.22</v>
      </c>
      <c r="J83" s="54"/>
    </row>
    <row r="84" spans="1:10" ht="12.75" hidden="1">
      <c r="A84" s="59" t="s">
        <v>269</v>
      </c>
      <c r="B84" s="66"/>
      <c r="C84" s="53">
        <v>244</v>
      </c>
      <c r="D84" s="23">
        <f t="shared" si="0"/>
        <v>0</v>
      </c>
      <c r="E84" s="54"/>
      <c r="F84" s="54"/>
      <c r="G84" s="54"/>
      <c r="H84" s="54"/>
      <c r="I84" s="54"/>
      <c r="J84" s="54"/>
    </row>
    <row r="85" spans="1:10" ht="12.75" hidden="1">
      <c r="A85" s="60" t="s">
        <v>270</v>
      </c>
      <c r="B85" s="66"/>
      <c r="C85" s="53">
        <v>244</v>
      </c>
      <c r="D85" s="23">
        <f t="shared" si="0"/>
        <v>0</v>
      </c>
      <c r="E85" s="54"/>
      <c r="F85" s="54"/>
      <c r="G85" s="54"/>
      <c r="H85" s="54"/>
      <c r="I85" s="54"/>
      <c r="J85" s="54"/>
    </row>
    <row r="86" spans="1:10" ht="12.75" hidden="1">
      <c r="A86" s="60" t="s">
        <v>271</v>
      </c>
      <c r="B86" s="66"/>
      <c r="C86" s="53">
        <v>244</v>
      </c>
      <c r="D86" s="23">
        <f t="shared" si="0"/>
        <v>0</v>
      </c>
      <c r="E86" s="54"/>
      <c r="F86" s="54"/>
      <c r="G86" s="54"/>
      <c r="H86" s="54"/>
      <c r="I86" s="54"/>
      <c r="J86" s="54"/>
    </row>
    <row r="87" spans="1:10" ht="12.75" hidden="1">
      <c r="A87" s="60" t="s">
        <v>272</v>
      </c>
      <c r="B87" s="66"/>
      <c r="C87" s="53">
        <v>244</v>
      </c>
      <c r="D87" s="23">
        <f aca="true" t="shared" si="7" ref="D87:D143">SUM(E87:I87)</f>
        <v>0</v>
      </c>
      <c r="E87" s="54"/>
      <c r="F87" s="54"/>
      <c r="G87" s="54"/>
      <c r="H87" s="54"/>
      <c r="I87" s="54"/>
      <c r="J87" s="54"/>
    </row>
    <row r="88" spans="1:10" ht="12.75" hidden="1">
      <c r="A88" s="60" t="s">
        <v>273</v>
      </c>
      <c r="B88" s="66"/>
      <c r="C88" s="53">
        <v>244</v>
      </c>
      <c r="D88" s="23">
        <f t="shared" si="7"/>
        <v>0</v>
      </c>
      <c r="E88" s="54"/>
      <c r="F88" s="54"/>
      <c r="G88" s="54"/>
      <c r="H88" s="54"/>
      <c r="I88" s="54"/>
      <c r="J88" s="54"/>
    </row>
    <row r="89" spans="1:10" ht="12.75" hidden="1">
      <c r="A89" s="60" t="s">
        <v>274</v>
      </c>
      <c r="B89" s="66"/>
      <c r="C89" s="53">
        <v>244</v>
      </c>
      <c r="D89" s="23">
        <f t="shared" si="7"/>
        <v>0</v>
      </c>
      <c r="E89" s="54"/>
      <c r="F89" s="54"/>
      <c r="G89" s="54"/>
      <c r="H89" s="54"/>
      <c r="I89" s="54"/>
      <c r="J89" s="54"/>
    </row>
    <row r="90" spans="1:10" ht="13.5" customHeight="1">
      <c r="A90" s="60" t="s">
        <v>275</v>
      </c>
      <c r="B90" s="66"/>
      <c r="C90" s="53">
        <v>244</v>
      </c>
      <c r="D90" s="23">
        <f t="shared" si="7"/>
        <v>95002.09</v>
      </c>
      <c r="E90" s="54">
        <v>10384.87</v>
      </c>
      <c r="F90" s="54"/>
      <c r="G90" s="54"/>
      <c r="H90" s="54"/>
      <c r="I90" s="54">
        <v>84617.22</v>
      </c>
      <c r="J90" s="54"/>
    </row>
    <row r="91" spans="1:10" ht="13.5" customHeight="1">
      <c r="A91" s="60" t="s">
        <v>276</v>
      </c>
      <c r="B91" s="66"/>
      <c r="C91" s="53">
        <v>244</v>
      </c>
      <c r="D91" s="23">
        <f t="shared" si="7"/>
        <v>0</v>
      </c>
      <c r="E91" s="54"/>
      <c r="F91" s="54"/>
      <c r="G91" s="54"/>
      <c r="H91" s="54"/>
      <c r="I91" s="54"/>
      <c r="J91" s="54"/>
    </row>
    <row r="92" spans="1:10" ht="12.75">
      <c r="A92" s="67" t="s">
        <v>35</v>
      </c>
      <c r="B92" s="66" t="s">
        <v>277</v>
      </c>
      <c r="C92" s="53">
        <v>244</v>
      </c>
      <c r="D92" s="24">
        <f t="shared" si="7"/>
        <v>262901</v>
      </c>
      <c r="E92" s="57">
        <f>SUM(E93:E112)</f>
        <v>10384.87</v>
      </c>
      <c r="F92" s="54">
        <f>SUM(F93:F112)</f>
        <v>0</v>
      </c>
      <c r="G92" s="54">
        <f>SUM(G93:G112)</f>
        <v>0</v>
      </c>
      <c r="H92" s="54">
        <f>SUM(H93:H112)</f>
        <v>0</v>
      </c>
      <c r="I92" s="57">
        <f>SUM(I93:I112)</f>
        <v>252516.13</v>
      </c>
      <c r="J92" s="54"/>
    </row>
    <row r="93" spans="1:10" ht="12.75" hidden="1">
      <c r="A93" s="60" t="s">
        <v>278</v>
      </c>
      <c r="B93" s="66"/>
      <c r="C93" s="53">
        <v>244</v>
      </c>
      <c r="D93" s="23">
        <f t="shared" si="7"/>
        <v>0</v>
      </c>
      <c r="E93" s="54"/>
      <c r="F93" s="54"/>
      <c r="G93" s="54"/>
      <c r="H93" s="54"/>
      <c r="I93" s="69"/>
      <c r="J93" s="54"/>
    </row>
    <row r="94" spans="1:10" ht="12.75" hidden="1">
      <c r="A94" s="61" t="s">
        <v>279</v>
      </c>
      <c r="B94" s="66"/>
      <c r="C94" s="53">
        <v>244</v>
      </c>
      <c r="D94" s="23">
        <f t="shared" si="7"/>
        <v>0</v>
      </c>
      <c r="E94" s="54"/>
      <c r="F94" s="54"/>
      <c r="G94" s="54"/>
      <c r="H94" s="54"/>
      <c r="I94" s="69"/>
      <c r="J94" s="54"/>
    </row>
    <row r="95" spans="1:10" ht="12.75" hidden="1">
      <c r="A95" s="60" t="s">
        <v>281</v>
      </c>
      <c r="B95" s="66"/>
      <c r="C95" s="53">
        <v>244</v>
      </c>
      <c r="D95" s="23">
        <f t="shared" si="7"/>
        <v>0</v>
      </c>
      <c r="E95" s="54"/>
      <c r="F95" s="54"/>
      <c r="G95" s="54"/>
      <c r="H95" s="54"/>
      <c r="I95" s="69"/>
      <c r="J95" s="54"/>
    </row>
    <row r="96" spans="1:10" ht="12.75" hidden="1">
      <c r="A96" s="60" t="s">
        <v>280</v>
      </c>
      <c r="B96" s="66"/>
      <c r="C96" s="53">
        <v>244</v>
      </c>
      <c r="D96" s="23">
        <f t="shared" si="7"/>
        <v>0</v>
      </c>
      <c r="E96" s="54"/>
      <c r="F96" s="54"/>
      <c r="G96" s="54"/>
      <c r="H96" s="54"/>
      <c r="I96" s="69"/>
      <c r="J96" s="54"/>
    </row>
    <row r="97" spans="1:10" ht="12.75">
      <c r="A97" s="60" t="s">
        <v>389</v>
      </c>
      <c r="B97" s="66"/>
      <c r="C97" s="53">
        <v>244</v>
      </c>
      <c r="D97" s="23">
        <f t="shared" si="7"/>
        <v>996.96</v>
      </c>
      <c r="E97" s="54"/>
      <c r="F97" s="54"/>
      <c r="G97" s="54"/>
      <c r="H97" s="54"/>
      <c r="I97" s="69">
        <v>996.96</v>
      </c>
      <c r="J97" s="54"/>
    </row>
    <row r="98" spans="1:10" ht="12.75">
      <c r="A98" s="60" t="s">
        <v>275</v>
      </c>
      <c r="B98" s="66"/>
      <c r="C98" s="53">
        <v>244</v>
      </c>
      <c r="D98" s="23">
        <f t="shared" si="7"/>
        <v>135789.54</v>
      </c>
      <c r="E98" s="54">
        <v>10384.87</v>
      </c>
      <c r="F98" s="54"/>
      <c r="G98" s="54"/>
      <c r="H98" s="54"/>
      <c r="I98" s="69">
        <v>125404.67</v>
      </c>
      <c r="J98" s="54"/>
    </row>
    <row r="99" spans="1:10" ht="25.5" hidden="1">
      <c r="A99" s="60" t="s">
        <v>282</v>
      </c>
      <c r="B99" s="66"/>
      <c r="C99" s="53">
        <v>244</v>
      </c>
      <c r="D99" s="54">
        <f t="shared" si="7"/>
        <v>0</v>
      </c>
      <c r="E99" s="54"/>
      <c r="F99" s="54"/>
      <c r="G99" s="54"/>
      <c r="H99" s="54"/>
      <c r="I99" s="69"/>
      <c r="J99" s="54"/>
    </row>
    <row r="100" spans="1:10" ht="12.75" hidden="1">
      <c r="A100" s="59" t="s">
        <v>110</v>
      </c>
      <c r="B100" s="66"/>
      <c r="C100" s="53"/>
      <c r="D100" s="23">
        <f t="shared" si="7"/>
        <v>0</v>
      </c>
      <c r="E100" s="54"/>
      <c r="F100" s="54"/>
      <c r="G100" s="54"/>
      <c r="H100" s="54"/>
      <c r="I100" s="69"/>
      <c r="J100" s="54"/>
    </row>
    <row r="101" spans="1:10" ht="12.75" hidden="1">
      <c r="A101" s="59" t="s">
        <v>111</v>
      </c>
      <c r="B101" s="66"/>
      <c r="C101" s="53">
        <v>260</v>
      </c>
      <c r="D101" s="23">
        <f t="shared" si="7"/>
        <v>0</v>
      </c>
      <c r="E101" s="54"/>
      <c r="F101" s="54"/>
      <c r="G101" s="54"/>
      <c r="H101" s="54"/>
      <c r="I101" s="69"/>
      <c r="J101" s="54"/>
    </row>
    <row r="102" spans="1:10" ht="12.75" hidden="1">
      <c r="A102" s="59" t="s">
        <v>109</v>
      </c>
      <c r="B102" s="66"/>
      <c r="C102" s="53"/>
      <c r="D102" s="23">
        <f t="shared" si="7"/>
        <v>0</v>
      </c>
      <c r="E102" s="54"/>
      <c r="F102" s="54"/>
      <c r="G102" s="54"/>
      <c r="H102" s="54"/>
      <c r="I102" s="69"/>
      <c r="J102" s="54"/>
    </row>
    <row r="103" spans="1:10" ht="25.5" hidden="1">
      <c r="A103" s="59" t="s">
        <v>44</v>
      </c>
      <c r="B103" s="66"/>
      <c r="C103" s="53">
        <v>262</v>
      </c>
      <c r="D103" s="23">
        <f t="shared" si="7"/>
        <v>0</v>
      </c>
      <c r="E103" s="54"/>
      <c r="F103" s="54"/>
      <c r="G103" s="54"/>
      <c r="H103" s="54"/>
      <c r="I103" s="69"/>
      <c r="J103" s="54"/>
    </row>
    <row r="104" spans="1:10" ht="51" hidden="1">
      <c r="A104" s="59" t="s">
        <v>203</v>
      </c>
      <c r="B104" s="66"/>
      <c r="C104" s="53"/>
      <c r="D104" s="23">
        <f t="shared" si="7"/>
        <v>0</v>
      </c>
      <c r="E104" s="54"/>
      <c r="F104" s="54"/>
      <c r="G104" s="54"/>
      <c r="H104" s="54"/>
      <c r="I104" s="69"/>
      <c r="J104" s="54"/>
    </row>
    <row r="105" spans="1:10" ht="12.75" hidden="1">
      <c r="A105" s="60" t="s">
        <v>283</v>
      </c>
      <c r="B105" s="66"/>
      <c r="C105" s="53">
        <v>244</v>
      </c>
      <c r="D105" s="23">
        <f t="shared" si="7"/>
        <v>0</v>
      </c>
      <c r="E105" s="54"/>
      <c r="F105" s="54"/>
      <c r="G105" s="54"/>
      <c r="H105" s="54"/>
      <c r="I105" s="69"/>
      <c r="J105" s="54"/>
    </row>
    <row r="106" spans="1:10" ht="12.75" hidden="1">
      <c r="A106" s="60" t="s">
        <v>284</v>
      </c>
      <c r="B106" s="66"/>
      <c r="C106" s="53">
        <v>244</v>
      </c>
      <c r="D106" s="23">
        <f t="shared" si="7"/>
        <v>0</v>
      </c>
      <c r="E106" s="54"/>
      <c r="F106" s="54"/>
      <c r="G106" s="54"/>
      <c r="H106" s="54"/>
      <c r="I106" s="69"/>
      <c r="J106" s="54"/>
    </row>
    <row r="107" spans="1:10" ht="12.75" hidden="1">
      <c r="A107" s="60" t="s">
        <v>285</v>
      </c>
      <c r="B107" s="66"/>
      <c r="C107" s="53">
        <v>244</v>
      </c>
      <c r="D107" s="23">
        <f t="shared" si="7"/>
        <v>0</v>
      </c>
      <c r="E107" s="54"/>
      <c r="F107" s="54"/>
      <c r="G107" s="54"/>
      <c r="H107" s="54"/>
      <c r="I107" s="69"/>
      <c r="J107" s="54"/>
    </row>
    <row r="108" spans="1:10" ht="12.75" hidden="1">
      <c r="A108" s="60" t="s">
        <v>286</v>
      </c>
      <c r="B108" s="66"/>
      <c r="C108" s="53">
        <v>244</v>
      </c>
      <c r="D108" s="23">
        <f t="shared" si="7"/>
        <v>0</v>
      </c>
      <c r="E108" s="54"/>
      <c r="F108" s="54"/>
      <c r="G108" s="54"/>
      <c r="H108" s="54"/>
      <c r="I108" s="69"/>
      <c r="J108" s="54"/>
    </row>
    <row r="109" spans="1:10" ht="12.75" hidden="1">
      <c r="A109" s="60" t="s">
        <v>382</v>
      </c>
      <c r="B109" s="66"/>
      <c r="C109" s="53">
        <v>244</v>
      </c>
      <c r="D109" s="23">
        <f t="shared" si="7"/>
        <v>0</v>
      </c>
      <c r="E109" s="54"/>
      <c r="F109" s="54"/>
      <c r="G109" s="54"/>
      <c r="H109" s="54"/>
      <c r="I109" s="69"/>
      <c r="J109" s="54"/>
    </row>
    <row r="110" spans="1:10" ht="25.5" hidden="1">
      <c r="A110" s="60" t="s">
        <v>377</v>
      </c>
      <c r="B110" s="66"/>
      <c r="C110" s="53">
        <v>244</v>
      </c>
      <c r="D110" s="54">
        <f t="shared" si="7"/>
        <v>0</v>
      </c>
      <c r="E110" s="54"/>
      <c r="F110" s="54"/>
      <c r="G110" s="54"/>
      <c r="H110" s="54"/>
      <c r="I110" s="69"/>
      <c r="J110" s="54"/>
    </row>
    <row r="111" spans="1:10" ht="12.75">
      <c r="A111" s="60" t="s">
        <v>272</v>
      </c>
      <c r="B111" s="66"/>
      <c r="C111" s="53">
        <v>244</v>
      </c>
      <c r="D111" s="54">
        <f>SUM(E111:I111)</f>
        <v>126114.5</v>
      </c>
      <c r="E111" s="54"/>
      <c r="F111" s="54"/>
      <c r="G111" s="54"/>
      <c r="H111" s="54"/>
      <c r="I111" s="69">
        <v>126114.5</v>
      </c>
      <c r="J111" s="54"/>
    </row>
    <row r="112" spans="1:10" ht="12.75">
      <c r="A112" s="60" t="s">
        <v>381</v>
      </c>
      <c r="B112" s="66"/>
      <c r="C112" s="53">
        <v>244</v>
      </c>
      <c r="D112" s="23">
        <f t="shared" si="7"/>
        <v>0</v>
      </c>
      <c r="E112" s="54"/>
      <c r="F112" s="54"/>
      <c r="G112" s="54"/>
      <c r="H112" s="54"/>
      <c r="I112" s="69"/>
      <c r="J112" s="54"/>
    </row>
    <row r="113" spans="1:10" ht="16.5" customHeight="1" hidden="1">
      <c r="A113" s="60" t="s">
        <v>287</v>
      </c>
      <c r="B113" s="66"/>
      <c r="C113" s="53">
        <v>244</v>
      </c>
      <c r="D113" s="23">
        <f t="shared" si="7"/>
        <v>0</v>
      </c>
      <c r="E113" s="54"/>
      <c r="F113" s="54"/>
      <c r="G113" s="54"/>
      <c r="H113" s="54"/>
      <c r="I113" s="54"/>
      <c r="J113" s="54"/>
    </row>
    <row r="114" spans="1:10" ht="25.5">
      <c r="A114" s="67" t="s">
        <v>288</v>
      </c>
      <c r="B114" s="66" t="s">
        <v>289</v>
      </c>
      <c r="C114" s="53">
        <v>244</v>
      </c>
      <c r="D114" s="24">
        <f t="shared" si="7"/>
        <v>0</v>
      </c>
      <c r="E114" s="54"/>
      <c r="F114" s="54"/>
      <c r="G114" s="54"/>
      <c r="H114" s="54"/>
      <c r="I114" s="57">
        <f>I115+I116+I117+I118+I119</f>
        <v>0</v>
      </c>
      <c r="J114" s="54"/>
    </row>
    <row r="115" spans="1:10" ht="12.75" hidden="1">
      <c r="A115" s="60" t="s">
        <v>290</v>
      </c>
      <c r="B115" s="66"/>
      <c r="C115" s="53">
        <v>244</v>
      </c>
      <c r="D115" s="23">
        <f t="shared" si="7"/>
        <v>0</v>
      </c>
      <c r="E115" s="54"/>
      <c r="F115" s="54"/>
      <c r="G115" s="54"/>
      <c r="H115" s="54"/>
      <c r="I115" s="54"/>
      <c r="J115" s="54"/>
    </row>
    <row r="116" spans="1:10" ht="12.75" hidden="1">
      <c r="A116" s="60" t="s">
        <v>291</v>
      </c>
      <c r="B116" s="66"/>
      <c r="C116" s="53">
        <v>244</v>
      </c>
      <c r="D116" s="23">
        <f t="shared" si="7"/>
        <v>0</v>
      </c>
      <c r="E116" s="54"/>
      <c r="F116" s="54"/>
      <c r="G116" s="54"/>
      <c r="H116" s="54"/>
      <c r="I116" s="54"/>
      <c r="J116" s="54"/>
    </row>
    <row r="117" spans="1:10" ht="12.75" hidden="1">
      <c r="A117" s="60" t="s">
        <v>292</v>
      </c>
      <c r="B117" s="66"/>
      <c r="C117" s="53">
        <v>244</v>
      </c>
      <c r="D117" s="23">
        <f t="shared" si="7"/>
        <v>0</v>
      </c>
      <c r="E117" s="54"/>
      <c r="F117" s="54"/>
      <c r="G117" s="54"/>
      <c r="H117" s="54"/>
      <c r="I117" s="54"/>
      <c r="J117" s="54"/>
    </row>
    <row r="118" spans="1:10" ht="12.75" hidden="1">
      <c r="A118" s="60" t="s">
        <v>293</v>
      </c>
      <c r="B118" s="66"/>
      <c r="C118" s="53">
        <v>244</v>
      </c>
      <c r="D118" s="23">
        <f t="shared" si="7"/>
        <v>0</v>
      </c>
      <c r="E118" s="54"/>
      <c r="F118" s="54"/>
      <c r="G118" s="54"/>
      <c r="H118" s="54"/>
      <c r="I118" s="54"/>
      <c r="J118" s="54"/>
    </row>
    <row r="119" spans="1:10" ht="12.75" hidden="1">
      <c r="A119" s="60" t="s">
        <v>294</v>
      </c>
      <c r="B119" s="66"/>
      <c r="C119" s="53">
        <v>244</v>
      </c>
      <c r="D119" s="23">
        <f t="shared" si="7"/>
        <v>0</v>
      </c>
      <c r="E119" s="54"/>
      <c r="F119" s="54"/>
      <c r="G119" s="54"/>
      <c r="H119" s="54"/>
      <c r="I119" s="54"/>
      <c r="J119" s="54"/>
    </row>
    <row r="120" spans="1:10" ht="25.5">
      <c r="A120" s="67" t="s">
        <v>296</v>
      </c>
      <c r="B120" s="66" t="s">
        <v>295</v>
      </c>
      <c r="C120" s="53">
        <v>244</v>
      </c>
      <c r="D120" s="57">
        <f t="shared" si="7"/>
        <v>0</v>
      </c>
      <c r="E120" s="54">
        <f>SUM(E121:E131)</f>
        <v>0</v>
      </c>
      <c r="F120" s="54">
        <f>SUM(F121:F131)</f>
        <v>0</v>
      </c>
      <c r="G120" s="54">
        <f>SUM(G121:G131)</f>
        <v>0</v>
      </c>
      <c r="H120" s="54">
        <f>SUM(H121:H131)</f>
        <v>0</v>
      </c>
      <c r="I120" s="57">
        <f>SUM(I121:I130)</f>
        <v>0</v>
      </c>
      <c r="J120" s="54"/>
    </row>
    <row r="121" spans="1:10" ht="12.75" hidden="1">
      <c r="A121" s="60" t="s">
        <v>297</v>
      </c>
      <c r="B121" s="66"/>
      <c r="C121" s="53">
        <v>244</v>
      </c>
      <c r="D121" s="23">
        <f t="shared" si="7"/>
        <v>0</v>
      </c>
      <c r="E121" s="54"/>
      <c r="F121" s="54"/>
      <c r="G121" s="54"/>
      <c r="H121" s="54"/>
      <c r="I121" s="54"/>
      <c r="J121" s="54"/>
    </row>
    <row r="122" spans="1:10" ht="25.5" hidden="1">
      <c r="A122" s="60" t="s">
        <v>298</v>
      </c>
      <c r="B122" s="66"/>
      <c r="C122" s="53">
        <v>244</v>
      </c>
      <c r="D122" s="23">
        <f t="shared" si="7"/>
        <v>0</v>
      </c>
      <c r="E122" s="54"/>
      <c r="F122" s="54"/>
      <c r="G122" s="54"/>
      <c r="H122" s="54"/>
      <c r="I122" s="54"/>
      <c r="J122" s="54"/>
    </row>
    <row r="123" spans="1:10" ht="12.75" hidden="1">
      <c r="A123" s="60" t="s">
        <v>299</v>
      </c>
      <c r="B123" s="66"/>
      <c r="C123" s="53">
        <v>244</v>
      </c>
      <c r="D123" s="23">
        <f t="shared" si="7"/>
        <v>0</v>
      </c>
      <c r="E123" s="54"/>
      <c r="F123" s="54"/>
      <c r="G123" s="54"/>
      <c r="H123" s="54"/>
      <c r="I123" s="54"/>
      <c r="J123" s="54"/>
    </row>
    <row r="124" spans="1:10" ht="12.75" hidden="1">
      <c r="A124" s="60" t="s">
        <v>300</v>
      </c>
      <c r="B124" s="66"/>
      <c r="C124" s="53">
        <v>244</v>
      </c>
      <c r="D124" s="23">
        <f t="shared" si="7"/>
        <v>0</v>
      </c>
      <c r="E124" s="54"/>
      <c r="F124" s="54"/>
      <c r="G124" s="54"/>
      <c r="H124" s="54"/>
      <c r="I124" s="54"/>
      <c r="J124" s="54"/>
    </row>
    <row r="125" spans="1:10" ht="25.5" hidden="1">
      <c r="A125" s="60" t="s">
        <v>301</v>
      </c>
      <c r="B125" s="66"/>
      <c r="C125" s="53">
        <v>244</v>
      </c>
      <c r="D125" s="23">
        <f t="shared" si="7"/>
        <v>0</v>
      </c>
      <c r="E125" s="54"/>
      <c r="F125" s="54"/>
      <c r="G125" s="54"/>
      <c r="H125" s="54"/>
      <c r="I125" s="54"/>
      <c r="J125" s="54"/>
    </row>
    <row r="126" spans="1:10" ht="12.75" hidden="1">
      <c r="A126" s="60" t="s">
        <v>302</v>
      </c>
      <c r="B126" s="66"/>
      <c r="C126" s="53">
        <v>244</v>
      </c>
      <c r="D126" s="23">
        <f t="shared" si="7"/>
        <v>0</v>
      </c>
      <c r="E126" s="54"/>
      <c r="F126" s="54"/>
      <c r="G126" s="54"/>
      <c r="H126" s="54"/>
      <c r="I126" s="54"/>
      <c r="J126" s="54"/>
    </row>
    <row r="127" spans="1:10" ht="12.75" hidden="1">
      <c r="A127" s="60" t="s">
        <v>303</v>
      </c>
      <c r="B127" s="66"/>
      <c r="C127" s="53">
        <v>244</v>
      </c>
      <c r="D127" s="23">
        <f t="shared" si="7"/>
        <v>0</v>
      </c>
      <c r="E127" s="54"/>
      <c r="F127" s="54"/>
      <c r="G127" s="54"/>
      <c r="H127" s="54"/>
      <c r="I127" s="54"/>
      <c r="J127" s="54"/>
    </row>
    <row r="128" spans="1:10" ht="12.75" hidden="1">
      <c r="A128" s="60" t="s">
        <v>304</v>
      </c>
      <c r="B128" s="66"/>
      <c r="C128" s="53">
        <v>244</v>
      </c>
      <c r="D128" s="23">
        <f t="shared" si="7"/>
        <v>0</v>
      </c>
      <c r="E128" s="54"/>
      <c r="F128" s="54"/>
      <c r="G128" s="54"/>
      <c r="H128" s="54"/>
      <c r="I128" s="54"/>
      <c r="J128" s="54"/>
    </row>
    <row r="129" spans="1:10" ht="12.75" hidden="1">
      <c r="A129" s="60" t="s">
        <v>305</v>
      </c>
      <c r="B129" s="66"/>
      <c r="C129" s="53">
        <v>244</v>
      </c>
      <c r="D129" s="23">
        <f t="shared" si="7"/>
        <v>0</v>
      </c>
      <c r="E129" s="54"/>
      <c r="F129" s="54"/>
      <c r="G129" s="54"/>
      <c r="H129" s="54"/>
      <c r="I129" s="54"/>
      <c r="J129" s="54"/>
    </row>
    <row r="130" spans="1:10" ht="25.5" hidden="1">
      <c r="A130" s="60" t="s">
        <v>306</v>
      </c>
      <c r="B130" s="66"/>
      <c r="C130" s="53">
        <v>244</v>
      </c>
      <c r="D130" s="54">
        <f t="shared" si="7"/>
        <v>0</v>
      </c>
      <c r="E130" s="54"/>
      <c r="F130" s="54"/>
      <c r="G130" s="54"/>
      <c r="H130" s="54"/>
      <c r="I130" s="54"/>
      <c r="J130" s="54"/>
    </row>
    <row r="131" spans="1:10" ht="13.5" hidden="1">
      <c r="A131" s="73" t="s">
        <v>383</v>
      </c>
      <c r="B131" s="66"/>
      <c r="C131" s="53">
        <v>244</v>
      </c>
      <c r="D131" s="24">
        <f t="shared" si="7"/>
        <v>0</v>
      </c>
      <c r="E131" s="54"/>
      <c r="F131" s="54"/>
      <c r="G131" s="54"/>
      <c r="H131" s="54"/>
      <c r="I131" s="57"/>
      <c r="J131" s="54"/>
    </row>
    <row r="132" spans="1:10" ht="25.5">
      <c r="A132" s="67" t="s">
        <v>307</v>
      </c>
      <c r="B132" s="65" t="s">
        <v>308</v>
      </c>
      <c r="C132" s="56"/>
      <c r="D132" s="57">
        <f t="shared" si="7"/>
        <v>1002624.1100000001</v>
      </c>
      <c r="E132" s="57">
        <f>E56-E24</f>
        <v>793812.66</v>
      </c>
      <c r="F132" s="57">
        <f>F56-F24</f>
        <v>305532.01</v>
      </c>
      <c r="G132" s="57">
        <f>G56-G24</f>
        <v>0</v>
      </c>
      <c r="H132" s="57">
        <f>H56-H24</f>
        <v>0</v>
      </c>
      <c r="I132" s="57">
        <f>I56-I24</f>
        <v>-96720.55999999982</v>
      </c>
      <c r="J132" s="57">
        <f>J133+J138+J140</f>
        <v>0</v>
      </c>
    </row>
    <row r="133" spans="1:10" ht="12.75">
      <c r="A133" s="52" t="s">
        <v>309</v>
      </c>
      <c r="B133" s="66" t="s">
        <v>310</v>
      </c>
      <c r="C133" s="53">
        <v>500</v>
      </c>
      <c r="D133" s="23">
        <f t="shared" si="7"/>
        <v>1899715</v>
      </c>
      <c r="E133" s="54">
        <f>E134</f>
        <v>1441090</v>
      </c>
      <c r="F133" s="54">
        <f>F134</f>
        <v>458625</v>
      </c>
      <c r="G133" s="54"/>
      <c r="H133" s="54"/>
      <c r="I133" s="54">
        <f>I134</f>
        <v>0</v>
      </c>
      <c r="J133" s="54"/>
    </row>
    <row r="134" spans="1:10" ht="25.5">
      <c r="A134" s="52" t="s">
        <v>311</v>
      </c>
      <c r="B134" s="66" t="s">
        <v>379</v>
      </c>
      <c r="C134" s="53">
        <v>510</v>
      </c>
      <c r="D134" s="23">
        <f t="shared" si="7"/>
        <v>1899715</v>
      </c>
      <c r="E134" s="23">
        <v>1441090</v>
      </c>
      <c r="F134" s="23">
        <v>458625</v>
      </c>
      <c r="G134" s="23"/>
      <c r="H134" s="23"/>
      <c r="I134" s="23"/>
      <c r="J134" s="23">
        <f>SUM(K134:P134)</f>
        <v>0</v>
      </c>
    </row>
    <row r="135" spans="1:10" ht="12.75">
      <c r="A135" s="52" t="s">
        <v>312</v>
      </c>
      <c r="B135" s="66" t="s">
        <v>313</v>
      </c>
      <c r="C135" s="53">
        <v>600</v>
      </c>
      <c r="D135" s="23">
        <f t="shared" si="7"/>
        <v>-200000</v>
      </c>
      <c r="E135" s="23"/>
      <c r="F135" s="23"/>
      <c r="G135" s="23"/>
      <c r="H135" s="23"/>
      <c r="I135" s="23">
        <f>I136</f>
        <v>-200000</v>
      </c>
      <c r="J135" s="54"/>
    </row>
    <row r="136" spans="1:10" ht="15.75" customHeight="1">
      <c r="A136" s="52" t="s">
        <v>314</v>
      </c>
      <c r="B136" s="66" t="s">
        <v>315</v>
      </c>
      <c r="C136" s="53">
        <v>610</v>
      </c>
      <c r="D136" s="23">
        <f t="shared" si="7"/>
        <v>-200000</v>
      </c>
      <c r="E136" s="54"/>
      <c r="F136" s="54"/>
      <c r="G136" s="54"/>
      <c r="H136" s="54"/>
      <c r="I136" s="54">
        <v>-200000</v>
      </c>
      <c r="J136" s="54"/>
    </row>
    <row r="137" spans="1:10" ht="25.5" hidden="1">
      <c r="A137" s="52" t="s">
        <v>112</v>
      </c>
      <c r="B137" s="66"/>
      <c r="C137" s="53"/>
      <c r="D137" s="23">
        <f t="shared" si="7"/>
        <v>0</v>
      </c>
      <c r="E137" s="54"/>
      <c r="F137" s="54"/>
      <c r="G137" s="54"/>
      <c r="H137" s="54"/>
      <c r="I137" s="54"/>
      <c r="J137" s="54"/>
    </row>
    <row r="138" spans="1:10" ht="12.75">
      <c r="A138" s="52" t="s">
        <v>316</v>
      </c>
      <c r="B138" s="66" t="s">
        <v>317</v>
      </c>
      <c r="C138" s="53">
        <v>700</v>
      </c>
      <c r="D138" s="23">
        <f t="shared" si="7"/>
        <v>0</v>
      </c>
      <c r="E138" s="54"/>
      <c r="F138" s="54"/>
      <c r="G138" s="54"/>
      <c r="H138" s="54"/>
      <c r="I138" s="54"/>
      <c r="J138" s="54"/>
    </row>
    <row r="139" spans="1:10" ht="51">
      <c r="A139" s="52" t="s">
        <v>318</v>
      </c>
      <c r="B139" s="66" t="s">
        <v>319</v>
      </c>
      <c r="C139" s="53">
        <v>710</v>
      </c>
      <c r="D139" s="54">
        <f t="shared" si="7"/>
        <v>0</v>
      </c>
      <c r="E139" s="54"/>
      <c r="F139" s="54"/>
      <c r="G139" s="54"/>
      <c r="H139" s="54"/>
      <c r="I139" s="54"/>
      <c r="J139" s="54"/>
    </row>
    <row r="140" spans="1:10" ht="12.75">
      <c r="A140" s="52" t="s">
        <v>320</v>
      </c>
      <c r="B140" s="66" t="s">
        <v>321</v>
      </c>
      <c r="C140" s="53">
        <v>800</v>
      </c>
      <c r="D140" s="23">
        <f t="shared" si="7"/>
        <v>0</v>
      </c>
      <c r="E140" s="54"/>
      <c r="F140" s="54"/>
      <c r="G140" s="54"/>
      <c r="H140" s="54"/>
      <c r="I140" s="54"/>
      <c r="J140" s="54"/>
    </row>
    <row r="141" spans="1:10" ht="51">
      <c r="A141" s="52" t="s">
        <v>322</v>
      </c>
      <c r="B141" s="66"/>
      <c r="C141" s="53"/>
      <c r="D141" s="54">
        <f t="shared" si="7"/>
        <v>0</v>
      </c>
      <c r="E141" s="54"/>
      <c r="F141" s="54"/>
      <c r="G141" s="54"/>
      <c r="H141" s="54"/>
      <c r="I141" s="54"/>
      <c r="J141" s="54"/>
    </row>
    <row r="142" spans="1:10" ht="12.75">
      <c r="A142" s="52" t="s">
        <v>323</v>
      </c>
      <c r="B142" s="66" t="s">
        <v>324</v>
      </c>
      <c r="C142" s="53" t="s">
        <v>56</v>
      </c>
      <c r="D142" s="23">
        <f t="shared" si="7"/>
        <v>697090.8899999998</v>
      </c>
      <c r="E142" s="54">
        <f>E133+E135-E132</f>
        <v>647277.34</v>
      </c>
      <c r="F142" s="54">
        <f>F133+F135-F132</f>
        <v>153092.99</v>
      </c>
      <c r="G142" s="54">
        <f>G133+G135-G132</f>
        <v>0</v>
      </c>
      <c r="H142" s="54">
        <f>H133+H135-H132</f>
        <v>0</v>
      </c>
      <c r="I142" s="54">
        <f>I133+I135-I132</f>
        <v>-103279.44000000018</v>
      </c>
      <c r="J142" s="54"/>
    </row>
    <row r="143" spans="1:10" ht="12.75">
      <c r="A143" s="68" t="s">
        <v>325</v>
      </c>
      <c r="B143" s="65" t="s">
        <v>326</v>
      </c>
      <c r="C143" s="56" t="s">
        <v>56</v>
      </c>
      <c r="D143" s="24">
        <f t="shared" si="7"/>
        <v>1905945.1799999997</v>
      </c>
      <c r="E143" s="57">
        <f>E23+E142+E140</f>
        <v>647277.34</v>
      </c>
      <c r="F143" s="57">
        <f>F23+F142+F140</f>
        <v>153092.99</v>
      </c>
      <c r="G143" s="57">
        <f>G23+G24-G56</f>
        <v>0</v>
      </c>
      <c r="H143" s="57">
        <f>H23+H24-H56</f>
        <v>0</v>
      </c>
      <c r="I143" s="57">
        <f>I23+I142+I140</f>
        <v>1105574.8499999999</v>
      </c>
      <c r="J143" s="57">
        <f>J23+J24-J56</f>
        <v>0</v>
      </c>
    </row>
    <row r="144" spans="1:10" ht="12.75" hidden="1">
      <c r="A144" s="115" t="s">
        <v>86</v>
      </c>
      <c r="B144" s="115"/>
      <c r="C144" s="115"/>
      <c r="D144" s="115"/>
      <c r="E144" s="115"/>
      <c r="F144" s="115"/>
      <c r="G144" s="115"/>
      <c r="H144" s="115"/>
      <c r="I144" s="115"/>
      <c r="J144" s="115"/>
    </row>
    <row r="145" ht="12.75"/>
    <row r="146" spans="1:10" ht="12.75">
      <c r="A146" s="12" t="s">
        <v>205</v>
      </c>
      <c r="C146" s="13"/>
      <c r="D146" s="13"/>
      <c r="E146" s="13" t="s">
        <v>385</v>
      </c>
      <c r="F146" s="13"/>
      <c r="G146" s="13"/>
      <c r="H146" s="13"/>
      <c r="I146" s="13"/>
      <c r="J146" s="13"/>
    </row>
    <row r="147" spans="3:10" ht="12.75">
      <c r="C147" s="17" t="s">
        <v>107</v>
      </c>
      <c r="D147" s="80" t="s">
        <v>108</v>
      </c>
      <c r="E147" s="80"/>
      <c r="F147" s="80"/>
      <c r="G147" s="80"/>
      <c r="H147" s="80"/>
      <c r="I147" s="80"/>
      <c r="J147" s="80"/>
    </row>
    <row r="148" spans="3:10" s="16" customFormat="1" ht="7.5">
      <c r="C148" s="19"/>
      <c r="D148" s="20"/>
      <c r="E148" s="20"/>
      <c r="F148" s="20"/>
      <c r="G148" s="20"/>
      <c r="H148" s="20"/>
      <c r="I148" s="20"/>
      <c r="J148" s="20"/>
    </row>
    <row r="149" spans="1:10" ht="12.75">
      <c r="A149" s="12" t="s">
        <v>104</v>
      </c>
      <c r="C149" s="13"/>
      <c r="D149" s="13"/>
      <c r="E149" s="13" t="s">
        <v>378</v>
      </c>
      <c r="F149" s="13"/>
      <c r="G149" s="13"/>
      <c r="H149" s="13"/>
      <c r="I149" s="13"/>
      <c r="J149" s="13"/>
    </row>
    <row r="150" spans="3:10" ht="12.75">
      <c r="C150" s="17" t="s">
        <v>107</v>
      </c>
      <c r="D150" s="80" t="s">
        <v>108</v>
      </c>
      <c r="E150" s="80"/>
      <c r="F150" s="80"/>
      <c r="G150" s="80"/>
      <c r="H150" s="80"/>
      <c r="I150" s="80"/>
      <c r="J150" s="80"/>
    </row>
    <row r="151" spans="3:10" s="16" customFormat="1" ht="7.5">
      <c r="C151" s="19"/>
      <c r="D151" s="20"/>
      <c r="E151" s="20"/>
      <c r="F151" s="20"/>
      <c r="G151" s="20"/>
      <c r="H151" s="20"/>
      <c r="I151" s="20"/>
      <c r="J151" s="20"/>
    </row>
    <row r="152" spans="1:10" ht="12.75">
      <c r="A152" s="12" t="s">
        <v>113</v>
      </c>
      <c r="C152" s="13"/>
      <c r="D152" s="13"/>
      <c r="E152" s="13" t="s">
        <v>378</v>
      </c>
      <c r="F152" s="13"/>
      <c r="G152" s="13"/>
      <c r="H152" s="13"/>
      <c r="I152" s="13"/>
      <c r="J152" s="13"/>
    </row>
    <row r="153" spans="3:10" ht="12.75">
      <c r="C153" s="17" t="s">
        <v>107</v>
      </c>
      <c r="D153" s="80" t="s">
        <v>108</v>
      </c>
      <c r="E153" s="80"/>
      <c r="F153" s="80"/>
      <c r="G153" s="80"/>
      <c r="H153" s="80"/>
      <c r="I153" s="80"/>
      <c r="J153" s="80"/>
    </row>
    <row r="154" ht="12.75"/>
    <row r="155" spans="1:2" ht="12.75">
      <c r="A155" s="41">
        <v>43558</v>
      </c>
      <c r="B155" s="41"/>
    </row>
    <row r="166" ht="12.75"/>
    <row r="168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</sheetData>
  <sheetProtection/>
  <protectedRanges>
    <protectedRange password="CF7A" sqref="I24:I29" name="Диапазон1"/>
  </protectedRanges>
  <mergeCells count="24">
    <mergeCell ref="A3:G4"/>
    <mergeCell ref="C1:J1"/>
    <mergeCell ref="A2:J2"/>
    <mergeCell ref="D153:J153"/>
    <mergeCell ref="A144:J144"/>
    <mergeCell ref="D147:J147"/>
    <mergeCell ref="I20:J20"/>
    <mergeCell ref="D150:J150"/>
    <mergeCell ref="A16:J16"/>
    <mergeCell ref="E18:J18"/>
    <mergeCell ref="E19:J19"/>
    <mergeCell ref="A5:G5"/>
    <mergeCell ref="H5:I5"/>
    <mergeCell ref="H7:I7"/>
    <mergeCell ref="H10:I10"/>
    <mergeCell ref="H11:I11"/>
    <mergeCell ref="D18:D21"/>
    <mergeCell ref="C18:C21"/>
    <mergeCell ref="B18:B21"/>
    <mergeCell ref="A18:A21"/>
    <mergeCell ref="H20:H21"/>
    <mergeCell ref="G20:G21"/>
    <mergeCell ref="F20:F21"/>
    <mergeCell ref="E20:E21"/>
  </mergeCells>
  <printOptions/>
  <pageMargins left="0.984251968503937" right="0.3937007874015748" top="0.5905511811023623" bottom="0.5905511811023623" header="0.5118110236220472" footer="0.5118110236220472"/>
  <pageSetup fitToHeight="6" horizontalDpi="600" verticalDpi="600" orientation="landscape" paperSize="9" scale="83" r:id="rId3"/>
  <rowBreaks count="4" manualBreakCount="4">
    <brk id="15" max="9" man="1"/>
    <brk id="34" max="9" man="1"/>
    <brk id="55" max="9" man="1"/>
    <brk id="13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GIEI IzhGTU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</dc:creator>
  <cp:keywords/>
  <dc:description/>
  <cp:lastModifiedBy>irina</cp:lastModifiedBy>
  <cp:lastPrinted>2019-04-03T06:29:18Z</cp:lastPrinted>
  <dcterms:created xsi:type="dcterms:W3CDTF">2014-04-10T12:11:23Z</dcterms:created>
  <dcterms:modified xsi:type="dcterms:W3CDTF">2019-04-03T06:30:27Z</dcterms:modified>
  <cp:category/>
  <cp:version/>
  <cp:contentType/>
  <cp:contentStatus/>
</cp:coreProperties>
</file>